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25" documentId="13_ncr:1_{F6CB121F-512D-4AA6-A0C1-0FB36C537598}" xr6:coauthVersionLast="47" xr6:coauthVersionMax="47" xr10:uidLastSave="{AF7ED0AF-C333-4EB5-B063-B151B6E1EE24}"/>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<sst xmlns="http://schemas.openxmlformats.org/spreadsheetml/2006/main" count="179008" uniqueCount="39096">
  <si>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</si>
  <si>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</si>
  <si>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</si>
  <si>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</si>
  <si>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</si>
  <si>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</si>
  <si>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</si>
  <si>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</si>
  <si>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</si>
  <si>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</si>
  <si>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</si>
  <si>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</si>
  <si>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</si>
  <si>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</si>
  <si>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</si>
  <si>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</si>
  <si>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</si>
  <si>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</si>
  <si>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</si>
  <si>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</si>
  <si>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</si>
  <si>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</si>
  <si>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</si>
  <si>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</si>
  <si>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</si>
  <si>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</si>
  <si>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</si>
  <si>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</si>
  <si>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</si>
  <si>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</si>
  <si>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</si>
  <si>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</si>
  <si>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</si>
  <si>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</si>
  <si>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</si>
  <si>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</si>
  <si>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</si>
  <si>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</si>
  <si>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</si>
  <si>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</si>
  <si>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</si>
  <si>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</si>
  <si>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</si>
  <si>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</si>
  <si>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</si>
  <si>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</si>
  <si>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</si>
  <si>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</si>
  <si>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</si>
  <si>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</si>
  <si>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</si>
  <si>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</si>
  <si>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</si>
  <si>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</si>
  <si>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</si>
  <si>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</si>
  <si>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</si>
  <si>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</si>
  <si>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</si>
  <si>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</si>
  <si>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</si>
  <si>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</si>
  <si>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</si>
  <si>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</si>
  <si>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</si>
  <si>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</si>
  <si>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</si>
  <si>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</si>
  <si>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</si>
  <si>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</si>
  <si>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</si>
  <si>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</si>
  <si>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</si>
  <si>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</si>
  <si>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</si>
  <si>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</si>
  <si>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</si>
  <si>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</si>
  <si>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</si>
  <si>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</si>
  <si>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</si>
  <si>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</si>
  <si>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</si>
  <si>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</si>
  <si>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</si>
  <si>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</si>
  <si>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</si>
  <si>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</si>
  <si>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</si>
  <si>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</si>
  <si>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</si>
  <si>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</si>
  <si>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</si>
  <si>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</si>
  <si>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</si>
  <si>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</si>
  <si>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</si>
  <si>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</si>
  <si>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</si>
  <si>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</si>
  <si>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</si>
  <si>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</si>
  <si>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</si>
  <si>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</si>
  <si>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</si>
  <si>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</si>
  <si>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</si>
  <si>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</si>
  <si>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</si>
  <si>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</si>
  <si>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</si>
  <si>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</si>
  <si>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</si>
  <si>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</si>
  <si>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</si>
  <si>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</si>
  <si>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</si>
  <si>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</si>
  <si>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</si>
  <si>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</si>
  <si>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</si>
  <si>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</si>
  <si>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</si>
  <si>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</si>
  <si>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</si>
  <si>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</si>
  <si>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</si>
  <si>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</si>
  <si>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</si>
  <si>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</si>
  <si>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</si>
  <si>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</si>
  <si>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</si>
  <si>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</si>
  <si>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</si>
  <si>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</si>
  <si>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</si>
  <si>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</si>
  <si>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</si>
  <si>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</si>
  <si>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</si>
  <si>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</si>
  <si>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</si>
  <si>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</si>
  <si>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</si>
  <si>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</si>
  <si>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</si>
  <si>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</si>
  <si>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</si>
  <si>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</si>
  <si>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</si>
  <si>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</si>
  <si>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</si>
  <si>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</si>
  <si>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</si>
  <si>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</si>
  <si>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</si>
  <si>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</si>
  <si>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</si>
  <si>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</si>
  <si>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</si>
  <si>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</si>
  <si>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</si>
  <si>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</si>
  <si>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</si>
  <si>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</si>
  <si>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</si>
  <si>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</si>
  <si>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</si>
  <si>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</si>
  <si>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</si>
  <si>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</si>
  <si>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</si>
  <si>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</si>
  <si>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</si>
  <si>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</si>
  <si>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</si>
  <si>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</si>
  <si>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</si>
  <si>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</si>
  <si>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</si>
  <si>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</si>
  <si>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</si>
  <si>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</si>
  <si>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</si>
  <si>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</si>
  <si>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</si>
  <si>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</si>
  <si>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</si>
  <si>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</si>
  <si>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</si>
  <si>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</si>
  <si>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</si>
  <si>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</si>
  <si>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</si>
  <si>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</si>
  <si>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</si>
  <si>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</si>
  <si>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</si>
  <si>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</si>
  <si>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</si>
  <si>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</si>
  <si>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</si>
  <si>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</si>
  <si>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</si>
  <si>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</si>
  <si>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</si>
  <si>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</si>
  <si>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</si>
  <si>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</si>
  <si>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</si>
  <si>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</si>
  <si>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</si>
  <si>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</si>
  <si>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</si>
  <si>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</si>
  <si>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</si>
  <si>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</si>
  <si>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</si>
  <si>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</si>
  <si>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</si>
  <si>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</si>
  <si>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</si>
  <si>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</si>
  <si>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</si>
  <si>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</si>
  <si>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</si>
  <si>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</si>
  <si>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</si>
  <si>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</si>
  <si>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</si>
  <si>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</si>
  <si>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</si>
  <si>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</si>
  <si>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</si>
  <si>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</si>
  <si>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</si>
  <si>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</si>
  <si>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</si>
  <si>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</si>
  <si>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</si>
  <si>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</si>
  <si>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</si>
  <si>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</si>
  <si>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</si>
  <si>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</si>
  <si>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</si>
  <si>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</si>
  <si>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</si>
  <si>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</si>
  <si>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</si>
  <si>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</si>
  <si>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</si>
  <si>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</si>
  <si>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</si>
  <si>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</si>
  <si>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</si>
  <si>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</si>
  <si>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</si>
  <si>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</si>
  <si>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</si>
  <si>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</si>
  <si>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</si>
  <si>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</si>
  <si>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</si>
  <si>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</si>
  <si>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</si>
  <si>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</si>
  <si>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</si>
  <si>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</si>
  <si>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</si>
  <si>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</si>
  <si>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</si>
  <si>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</si>
  <si>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</si>
  <si>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</si>
  <si>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</si>
  <si>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</si>
  <si>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</si>
  <si>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</si>
  <si>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</si>
  <si>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</si>
  <si>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</si>
  <si>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</si>
  <si>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</si>
  <si>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</si>
  <si>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</si>
  <si>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</si>
  <si>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</si>
  <si>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</si>
  <si>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</si>
  <si>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</si>
  <si>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</si>
  <si>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</si>
  <si>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</si>
  <si>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</si>
  <si>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</si>
  <si>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</si>
  <si>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</si>
  <si>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</si>
  <si>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</si>
  <si>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</si>
  <si>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</si>
  <si>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</si>
  <si>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</si>
  <si>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</si>
  <si>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</si>
  <si>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</si>
  <si>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</si>
  <si>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</si>
  <si>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</si>
  <si>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</si>
  <si>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</si>
  <si>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</si>
  <si>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</si>
  <si>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</si>
  <si>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</si>
  <si>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</si>
  <si>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</si>
  <si>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</si>
  <si>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</si>
  <si>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</si>
  <si>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</si>
  <si>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</si>
  <si>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</si>
  <si>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</si>
  <si>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</si>
  <si>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</si>
  <si>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</si>
  <si>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</si>
  <si>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</si>
  <si>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</si>
  <si>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</si>
  <si>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</si>
  <si>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</si>
  <si>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</si>
  <si>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</si>
  <si>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</si>
  <si>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</si>
  <si>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</si>
  <si>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</si>
  <si>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</si>
  <si>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</si>
  <si>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</si>
  <si>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</si>
  <si>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</si>
  <si>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</si>
  <si>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</si>
  <si>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</si>
  <si>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</si>
  <si>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</si>
  <si>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</si>
  <si>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</si>
  <si>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</si>
  <si>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</si>
  <si>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</si>
  <si>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</si>
  <si>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</si>
  <si>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</si>
  <si>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</si>
  <si>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</si>
  <si>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</si>
  <si>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</si>
  <si>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</si>
  <si>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</si>
  <si>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</si>
  <si>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</si>
  <si>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</si>
  <si>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</si>
  <si>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</si>
  <si>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</si>
  <si>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</si>
  <si>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</si>
  <si>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</si>
  <si>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</si>
  <si>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</si>
  <si>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</si>
  <si>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</si>
  <si>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</si>
  <si>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</si>
  <si>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</si>
  <si>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</si>
  <si>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</si>
  <si>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</si>
  <si>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</si>
  <si>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</si>
  <si>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</si>
  <si>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</si>
  <si>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</si>
  <si>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</si>
  <si>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</si>
  <si>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</si>
  <si>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</si>
  <si>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</si>
  <si>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</si>
  <si>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</si>
  <si>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</si>
  <si>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</si>
  <si>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</si>
  <si>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</si>
  <si>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</si>
  <si>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</si>
  <si>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</si>
  <si>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</si>
  <si>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</si>
  <si>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</si>
  <si>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</si>
  <si>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</si>
  <si>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</si>
  <si>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</si>
  <si>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</si>
  <si>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</si>
  <si>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</si>
  <si>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</si>
  <si>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</si>
  <si>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</si>
  <si>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</si>
  <si>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</si>
  <si>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</si>
  <si>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</si>
  <si>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</si>
  <si>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</si>
  <si>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</si>
  <si>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</si>
  <si>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</si>
  <si>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</si>
  <si>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</si>
  <si>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</si>
  <si>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</si>
  <si>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</si>
  <si>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</si>
  <si>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</si>
  <si>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</si>
  <si>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</si>
  <si>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</si>
  <si>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</si>
  <si>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</si>
  <si>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</si>
  <si>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</si>
  <si>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</si>
  <si>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</si>
  <si>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</si>
  <si>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</si>
  <si>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</si>
  <si>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</si>
  <si>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</si>
  <si>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</si>
  <si>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</si>
  <si>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</si>
  <si>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</si>
  <si>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</si>
  <si>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</si>
  <si>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</si>
  <si>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</si>
  <si>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</si>
  <si>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</si>
  <si>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</si>
  <si>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</si>
  <si>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</si>
  <si>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</si>
  <si>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</si>
  <si>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</si>
  <si>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</si>
  <si>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</si>
  <si>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</si>
  <si>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</si>
  <si>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</si>
  <si>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</si>
  <si>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</si>
  <si>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</si>
  <si>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</si>
  <si>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</si>
  <si>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</si>
  <si>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</si>
  <si>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</si>
  <si>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</si>
  <si>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</si>
  <si>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</si>
  <si>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</si>
  <si>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</si>
  <si>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</si>
  <si>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</si>
  <si>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</si>
  <si>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</si>
  <si>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</si>
  <si>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</si>
  <si>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</si>
  <si>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</si>
  <si>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</si>
  <si>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</si>
  <si>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</si>
  <si>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</si>
  <si>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</si>
  <si>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</si>
  <si>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</si>
  <si>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</si>
  <si>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</si>
  <si>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</si>
  <si>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</si>
  <si>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</si>
  <si>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</si>
  <si>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</si>
  <si>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</si>
  <si>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</si>
  <si>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</si>
  <si>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</si>
  <si>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</si>
  <si>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</si>
  <si>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</si>
  <si>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</si>
  <si>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</si>
  <si>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</si>
  <si>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</si>
  <si>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</si>
  <si>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</si>
  <si>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</si>
  <si>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</si>
  <si>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</si>
  <si>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</si>
  <si>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</si>
  <si>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</si>
  <si>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</si>
  <si>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</si>
  <si>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</si>
  <si>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</si>
  <si>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</si>
  <si>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</si>
  <si>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</si>
  <si>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</si>
  <si>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</si>
  <si>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</si>
  <si>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</si>
  <si>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</si>
  <si>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</si>
  <si>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</si>
  <si>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</si>
  <si>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</si>
  <si>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</si>
  <si>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</si>
  <si>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</si>
  <si>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</si>
  <si>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</si>
  <si>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</si>
  <si>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</si>
  <si>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</si>
  <si>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</si>
  <si>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</si>
  <si>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</si>
  <si>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</si>
  <si>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</si>
  <si>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</si>
  <si>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</si>
  <si>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</si>
  <si>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</si>
  <si>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</si>
  <si>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</si>
  <si>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</si>
  <si>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</si>
  <si>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</si>
  <si>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</si>
  <si>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</si>
  <si>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</si>
  <si>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</si>
  <si>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</si>
  <si>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</si>
  <si>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</si>
  <si>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</si>
  <si>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</si>
  <si>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</si>
  <si>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</si>
  <si>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</si>
  <si>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</si>
  <si>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</si>
  <si>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</si>
  <si>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</si>
  <si>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</si>
  <si>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</si>
  <si>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</si>
  <si>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</si>
  <si>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</si>
  <si>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</si>
  <si>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</si>
  <si>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</si>
  <si>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</si>
  <si>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</si>
  <si>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</si>
  <si>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</si>
  <si>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</si>
  <si>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</si>
  <si>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</si>
  <si>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</si>
  <si>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</si>
  <si>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</si>
  <si>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</si>
  <si>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</si>
  <si>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</si>
  <si>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</si>
  <si>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</si>
  <si>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</si>
  <si>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</si>
  <si>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</si>
  <si>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</si>
  <si>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</si>
  <si>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</si>
  <si>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</si>
  <si>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</si>
  <si>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</si>
  <si>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</si>
  <si>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</si>
  <si>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</si>
  <si>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</si>
  <si>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</si>
  <si>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</si>
  <si>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</si>
  <si>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</si>
  <si>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</si>
  <si>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</si>
  <si>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</si>
  <si>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</si>
  <si>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</si>
  <si>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</si>
  <si>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</si>
  <si>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</si>
  <si>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</si>
  <si>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</si>
  <si>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</si>
  <si>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</si>
  <si>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</si>
  <si>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</si>
  <si>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</si>
  <si>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</si>
  <si>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</si>
  <si>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</si>
  <si>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</si>
  <si>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</si>
  <si>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</si>
  <si>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</si>
  <si>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</si>
  <si>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</si>
  <si>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</si>
  <si>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</si>
  <si>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</si>
  <si>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</si>
  <si>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</si>
  <si>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</si>
  <si>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</si>
  <si>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</si>
  <si>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</si>
  <si>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</si>
  <si>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</si>
  <si>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</si>
  <si>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</si>
  <si>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</si>
  <si>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</si>
  <si>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</si>
  <si>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</si>
  <si>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</si>
  <si>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</si>
  <si>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</si>
  <si>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</si>
  <si>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</si>
  <si>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</si>
  <si>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</si>
  <si>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</si>
  <si>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</si>
  <si>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</si>
  <si>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</si>
  <si>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</si>
  <si>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</si>
  <si>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</si>
  <si>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</si>
  <si>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</si>
  <si>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</si>
  <si>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</si>
  <si>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</si>
  <si>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</si>
  <si>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</si>
  <si>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</si>
  <si>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</si>
  <si>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</si>
  <si>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</si>
  <si>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</si>
  <si>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</si>
  <si>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</si>
  <si>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</si>
  <si>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</si>
  <si>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</si>
  <si>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</si>
  <si>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</si>
  <si>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</si>
  <si>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</si>
  <si>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</si>
  <si>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</si>
  <si>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</si>
  <si>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</si>
  <si>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</si>
  <si>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</si>
  <si>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</si>
  <si>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</si>
  <si>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</si>
  <si>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</si>
  <si>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</si>
  <si>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</si>
  <si>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</si>
  <si>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</si>
  <si>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</si>
  <si>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</si>
  <si>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</si>
  <si>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</si>
  <si>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</si>
  <si>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</si>
  <si>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</si>
  <si>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</si>
  <si>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</si>
  <si>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</si>
  <si>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</si>
  <si>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</si>
  <si>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</si>
  <si>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</si>
  <si>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</si>
  <si>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</si>
  <si>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</si>
  <si>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</si>
  <si>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</si>
  <si>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</si>
  <si>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</si>
  <si>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</si>
  <si>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</si>
  <si>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</si>
  <si>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</si>
  <si>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</si>
  <si>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</si>
  <si>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</si>
  <si>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</si>
  <si>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</si>
  <si>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</si>
  <si>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</si>
  <si>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</si>
  <si>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</si>
  <si>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</si>
  <si>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</si>
  <si>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</si>
  <si>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</si>
  <si>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</si>
  <si>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</si>
  <si>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</si>
  <si>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</si>
  <si>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</si>
  <si>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</si>
  <si>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</si>
  <si>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</si>
  <si>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</si>
  <si>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</si>
  <si>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</si>
  <si>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</si>
  <si>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</si>
  <si>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</si>
  <si>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</si>
  <si>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</si>
  <si>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</si>
  <si>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</si>
  <si>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</si>
  <si>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</si>
  <si>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</si>
  <si>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</si>
  <si>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</si>
  <si>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</si>
  <si>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</si>
  <si>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</si>
  <si>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</si>
  <si>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</si>
  <si>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</si>
  <si>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</si>
  <si>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</si>
  <si>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</si>
  <si>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</si>
  <si>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</si>
  <si>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</si>
  <si>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</si>
  <si>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</si>
  <si>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</si>
  <si>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</si>
  <si>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</si>
  <si>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</si>
  <si>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</si>
  <si>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</si>
  <si>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</si>
  <si>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</si>
  <si>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</si>
  <si>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</si>
  <si>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</si>
  <si>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</si>
  <si>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</si>
  <si>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</si>
  <si>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</si>
  <si>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</si>
  <si>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</si>
  <si>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</si>
  <si>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</si>
  <si>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</si>
  <si>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</si>
  <si>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</si>
  <si>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</si>
  <si>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</si>
  <si>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</si>
  <si>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</si>
  <si>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</si>
  <si>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</si>
  <si>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</si>
  <si>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</si>
  <si>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</si>
  <si>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</si>
  <si>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</si>
  <si>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</si>
  <si>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</si>
  <si>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</si>
  <si>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</si>
  <si>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</si>
  <si>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</si>
  <si>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</si>
  <si>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</si>
  <si>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</si>
  <si>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</si>
  <si>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</si>
  <si>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</si>
  <si>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</si>
  <si>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</si>
  <si>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</si>
  <si>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</si>
  <si>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</si>
  <si>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</si>
  <si>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</si>
  <si>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</si>
  <si>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</si>
  <si>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</si>
  <si>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</si>
  <si>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</si>
  <si>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</si>
  <si>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</si>
  <si>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</si>
  <si>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</si>
  <si>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</si>
  <si>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</si>
  <si>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</si>
  <si>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</si>
  <si>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</si>
  <si>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</si>
  <si>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</si>
  <si>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</si>
  <si>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</si>
  <si>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</si>
  <si>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</si>
  <si>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</si>
  <si>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</si>
  <si>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</si>
  <si>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</si>
  <si>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</si>
  <si>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</si>
  <si>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</si>
  <si>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</si>
  <si>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</si>
  <si>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</si>
  <si>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</si>
  <si>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</si>
  <si>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</si>
  <si>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</si>
  <si>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</si>
  <si>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</si>
  <si>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</si>
  <si>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</si>
  <si>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</si>
  <si>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</si>
  <si>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</si>
  <si>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</si>
  <si>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</si>
  <si>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</si>
  <si>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</si>
  <si>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</si>
  <si>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</si>
  <si>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</si>
  <si>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</si>
  <si>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</si>
  <si>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</si>
  <si>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</si>
  <si>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</si>
  <si>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</si>
  <si>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</si>
  <si>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</si>
  <si>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</si>
  <si>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</si>
  <si>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</si>
  <si>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</si>
  <si>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</si>
  <si>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</si>
  <si>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</si>
  <si>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</si>
  <si>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</si>
  <si>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</si>
  <si>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</si>
  <si>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</si>
  <si>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</si>
  <si>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</si>
  <si>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</si>
  <si>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</si>
  <si>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</si>
  <si>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</si>
  <si>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</si>
  <si>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</si>
  <si>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</si>
  <si>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</si>
  <si>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</si>
  <si>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</si>
  <si>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</si>
  <si>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</si>
  <si>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</si>
  <si>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</si>
  <si>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</si>
  <si>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</si>
  <si>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</si>
  <si>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</si>
  <si>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</si>
  <si>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</si>
  <si>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</si>
  <si>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</si>
  <si>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</si>
  <si>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</si>
  <si>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</si>
  <si>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</si>
  <si>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</si>
  <si>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</si>
  <si>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</si>
  <si>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</si>
  <si>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</si>
  <si>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</si>
  <si>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</si>
  <si>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</si>
  <si>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</si>
  <si>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</si>
  <si>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</si>
  <si>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</si>
  <si>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</si>
  <si>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</si>
  <si>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</si>
  <si>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</si>
  <si>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</si>
  <si>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</si>
  <si>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</si>
  <si>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</si>
  <si>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</si>
  <si>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</si>
  <si>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</si>
  <si>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</si>
  <si>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</si>
  <si>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</si>
  <si>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</si>
  <si>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</si>
  <si>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</si>
  <si>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</si>
  <si>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</si>
  <si>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</si>
  <si>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</si>
  <si>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</si>
  <si>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</si>
  <si>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</si>
  <si>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</si>
  <si>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</si>
  <si>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</si>
  <si>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</si>
  <si>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</si>
  <si>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</si>
  <si>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</si>
  <si>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</si>
  <si>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</si>
  <si>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</si>
  <si>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</si>
  <si>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</si>
  <si>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</si>
  <si>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</si>
  <si>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</si>
  <si>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</si>
  <si>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</si>
  <si>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</si>
  <si>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</si>
  <si>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</si>
  <si>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</si>
  <si>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</si>
  <si>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</si>
  <si>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</si>
  <si>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</si>
  <si>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</si>
  <si>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</si>
  <si>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</si>
  <si>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</si>
  <si>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</si>
  <si>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</si>
  <si>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</si>
  <si>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</si>
  <si>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</si>
  <si>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</si>
  <si>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</si>
  <si>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</si>
  <si>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</si>
  <si>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</si>
  <si>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</si>
  <si>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</si>
  <si>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</si>
  <si>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</si>
  <si>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</si>
  <si>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</si>
  <si>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</si>
  <si>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</si>
  <si>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</si>
  <si>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</si>
  <si>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</si>
  <si>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</si>
  <si>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</si>
  <si>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</si>
  <si>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</si>
  <si>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</si>
  <si>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</si>
  <si>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</si>
  <si>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</si>
  <si>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</si>
  <si>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</si>
  <si>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</si>
  <si>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</si>
  <si>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</si>
  <si>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</si>
  <si>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</si>
  <si>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</si>
  <si>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</si>
  <si>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</si>
  <si>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</si>
  <si>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</si>
  <si>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</si>
  <si>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</si>
  <si>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</si>
  <si>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</si>
  <si>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</si>
  <si>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</si>
  <si>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</si>
  <si>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</si>
  <si>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</si>
  <si>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</si>
  <si>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</si>
  <si>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</si>
  <si>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</si>
  <si>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</si>
  <si>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</si>
  <si>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</si>
  <si>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</si>
  <si>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</si>
  <si>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</si>
  <si>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</si>
  <si>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</si>
  <si>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</si>
  <si>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</si>
  <si>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</si>
  <si>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</si>
  <si>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</si>
  <si>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</si>
  <si>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</si>
  <si>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</si>
  <si>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</si>
  <si>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</si>
  <si>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</si>
  <si>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</si>
  <si>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</si>
  <si>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</si>
  <si>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</si>
  <si>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</si>
  <si>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</si>
  <si>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</si>
  <si>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</si>
  <si>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</si>
  <si>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</si>
  <si>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</si>
  <si>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</si>
  <si>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</si>
  <si>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</si>
  <si>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</si>
  <si>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</si>
  <si>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</si>
  <si>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</si>
  <si>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</si>
  <si>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</si>
  <si>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</si>
  <si>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</si>
  <si>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</si>
  <si>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</si>
  <si>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</si>
  <si>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</si>
  <si>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</si>
  <si>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</si>
  <si>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</si>
  <si>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</si>
  <si>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</si>
  <si>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</si>
  <si>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</si>
  <si>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</si>
  <si>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</si>
  <si>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</si>
  <si>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</si>
  <si>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</si>
  <si>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</si>
  <si>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</si>
  <si>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</si>
  <si>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</si>
  <si>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</si>
  <si>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</si>
  <si>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</si>
  <si>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</si>
  <si>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</si>
  <si>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</si>
  <si>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</si>
  <si>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</si>
  <si>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</si>
  <si>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</si>
  <si>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</si>
  <si>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</si>
  <si>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</si>
  <si>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</si>
  <si>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</si>
  <si>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</si>
  <si>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</si>
  <si>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</si>
  <si>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</si>
  <si>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</si>
  <si>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</si>
  <si>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</si>
  <si>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</si>
  <si>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</si>
  <si>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</si>
  <si>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</si>
  <si>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</si>
  <si>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</si>
  <si>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</si>
  <si>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</si>
  <si>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</si>
  <si>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</si>
  <si>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</si>
  <si>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</si>
  <si>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</si>
  <si>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</si>
  <si>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</si>
  <si>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</si>
  <si>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</si>
  <si>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</si>
  <si>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</si>
  <si>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</si>
  <si>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</si>
  <si>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</si>
  <si>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</si>
  <si>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</si>
  <si>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</si>
  <si>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</si>
  <si>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</si>
  <si>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</si>
  <si>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</si>
  <si>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</si>
  <si>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</si>
  <si>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</si>
  <si>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</si>
  <si>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</si>
  <si>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</si>
  <si>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</si>
  <si>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</si>
  <si>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</si>
  <si>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</si>
  <si>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</si>
  <si>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</si>
  <si>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</si>
  <si>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</si>
  <si>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</si>
  <si>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</si>
  <si>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</si>
  <si>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</si>
  <si>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</si>
  <si>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</si>
  <si>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</si>
  <si>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</si>
  <si>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</si>
  <si>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</si>
  <si>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</si>
  <si>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</si>
  <si>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</si>
  <si>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</si>
  <si>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</si>
  <si>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</si>
  <si>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</si>
  <si>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</si>
  <si>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</si>
  <si>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</si>
  <si>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</si>
  <si>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</si>
  <si>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</si>
  <si>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</si>
  <si>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</si>
  <si>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</si>
  <si>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</si>
  <si>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</si>
  <si>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</si>
  <si>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</si>
  <si>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</si>
  <si>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</si>
  <si>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</si>
  <si>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</si>
  <si>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</si>
  <si>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</si>
  <si>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</si>
  <si>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</si>
  <si>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</si>
  <si>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</si>
  <si>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</si>
  <si>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</si>
  <si>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</si>
  <si>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</si>
  <si>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</si>
  <si>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</si>
  <si>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</si>
  <si>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</si>
  <si>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</si>
  <si>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</si>
  <si>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</si>
  <si>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</si>
  <si>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</si>
  <si>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</si>
  <si>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</si>
  <si>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</si>
  <si>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</si>
  <si>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</si>
  <si>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</si>
  <si>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</si>
  <si>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</si>
  <si>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</si>
  <si>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</si>
  <si>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</si>
  <si>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</si>
  <si>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</si>
  <si>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</si>
  <si>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</si>
  <si>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</si>
  <si>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</si>
  <si>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</si>
  <si>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</si>
  <si>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</si>
  <si>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</si>
  <si>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</si>
  <si>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</si>
  <si>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</si>
  <si>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</si>
  <si>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</si>
  <si>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</si>
  <si>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</si>
  <si>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</si>
  <si>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</si>
  <si>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</si>
  <si>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</si>
  <si>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</si>
  <si>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</si>
  <si>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</si>
  <si>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</si>
  <si>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</si>
  <si>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</si>
  <si>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</si>
  <si>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</si>
  <si>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</si>
  <si>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</si>
  <si>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</si>
  <si>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</si>
  <si>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</si>
  <si>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</si>
  <si>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</si>
  <si>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</si>
  <si>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</si>
  <si>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</si>
  <si>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</si>
  <si>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</si>
  <si>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</si>
  <si>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</si>
  <si>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</si>
  <si>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</si>
  <si>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</si>
  <si>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</si>
  <si>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</si>
  <si>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</si>
  <si>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</si>
  <si>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</si>
  <si>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</si>
  <si>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</si>
  <si>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</si>
  <si>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</si>
  <si>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</si>
  <si>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</si>
  <si>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</si>
  <si>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</si>
  <si>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</si>
  <si>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</si>
  <si>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</si>
  <si>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</si>
  <si>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</si>
  <si>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</si>
  <si>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</si>
  <si>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</si>
  <si>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</si>
  <si>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</si>
  <si>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</si>
  <si>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</si>
  <si>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</si>
  <si>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</si>
  <si>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</si>
  <si>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</si>
  <si>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</si>
  <si>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</si>
  <si>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</si>
  <si>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</si>
  <si>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</si>
  <si>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</si>
  <si>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</si>
  <si>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</si>
  <si>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</si>
  <si>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</si>
  <si>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</si>
  <si>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</si>
  <si>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</si>
  <si>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</si>
  <si>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</si>
  <si>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</si>
  <si>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</si>
  <si>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</si>
  <si>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</si>
  <si>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</si>
  <si>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</si>
  <si>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</si>
  <si>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</si>
  <si>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</si>
  <si>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</si>
  <si>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</si>
  <si>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</si>
  <si>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</si>
  <si>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</si>
  <si>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</si>
  <si>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</si>
  <si>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</si>
  <si>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</si>
  <si>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</si>
  <si>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</si>
  <si>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</si>
  <si>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</si>
  <si>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</si>
  <si>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</si>
  <si>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</si>
  <si>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</si>
  <si>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</si>
  <si>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</si>
  <si>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</si>
  <si>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</si>
  <si>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</si>
  <si>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</si>
  <si>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</si>
  <si>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</si>
  <si>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</si>
  <si>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</si>
  <si>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</si>
  <si>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</si>
  <si>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</si>
  <si>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</si>
  <si>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</si>
  <si>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</si>
  <si>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</si>
  <si>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</si>
  <si>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</si>
  <si>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</si>
  <si>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</si>
  <si>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</si>
  <si>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</si>
  <si>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</si>
  <si>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</si>
  <si>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</si>
  <si>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</si>
  <si>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</si>
  <si>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</si>
  <si>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</si>
  <si>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</si>
  <si>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</si>
  <si>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</si>
  <si>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</si>
  <si>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</si>
  <si>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</si>
  <si>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</si>
  <si>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</si>
  <si>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</si>
  <si>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</si>
  <si>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</si>
  <si>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</si>
  <si>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</si>
  <si>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</si>
  <si>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</si>
  <si>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</si>
  <si>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</si>
  <si>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</si>
  <si>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</si>
  <si>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</si>
  <si>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</si>
  <si>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</si>
  <si>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</si>
  <si>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</si>
  <si>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</si>
  <si>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</si>
  <si>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</si>
  <si>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</si>
  <si>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</si>
  <si>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</si>
  <si>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</si>
  <si>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</si>
  <si>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</si>
  <si>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</si>
  <si>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</si>
  <si>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</si>
  <si>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</si>
  <si>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</si>
  <si>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</si>
  <si>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</si>
  <si>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</si>
  <si>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</si>
  <si>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</si>
  <si>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</si>
  <si>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</si>
  <si>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</si>
  <si>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</si>
  <si>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</si>
  <si>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</si>
  <si>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</si>
  <si>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</si>
  <si>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</si>
  <si>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</si>
  <si>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</si>
  <si>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</si>
  <si>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</si>
  <si>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</si>
  <si>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</si>
  <si>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</si>
  <si>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</si>
  <si>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</si>
  <si>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</si>
  <si>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</si>
  <si>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</si>
  <si>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</si>
  <si>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</si>
  <si>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</si>
  <si>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</si>
  <si>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</si>
  <si>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</si>
  <si>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</si>
  <si>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</si>
  <si>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</si>
  <si>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</si>
  <si>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</si>
  <si>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</si>
  <si>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</si>
  <si>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</si>
  <si>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</si>
  <si>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</si>
  <si>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</si>
  <si>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</si>
  <si>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</si>
  <si>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</si>
  <si>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</si>
  <si>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</si>
  <si>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</si>
  <si>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</si>
  <si>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</si>
  <si>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</si>
  <si>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</si>
  <si>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</si>
  <si>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</si>
  <si>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</si>
  <si>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</si>
  <si>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</si>
  <si>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</si>
  <si>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</si>
  <si>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</si>
  <si>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</si>
  <si>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</si>
  <si>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</si>
  <si>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</si>
  <si>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</si>
  <si>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</si>
  <si>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</si>
  <si>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</si>
  <si>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</si>
  <si>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</si>
  <si>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</si>
  <si>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</si>
  <si>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</si>
  <si>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</si>
  <si>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</si>
  <si>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</si>
  <si>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</si>
  <si>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</si>
  <si>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</si>
  <si>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</si>
  <si>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</si>
  <si>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</si>
  <si>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</si>
  <si>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</si>
  <si>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</si>
  <si>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</si>
  <si>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</si>
  <si>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</si>
  <si>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</si>
  <si>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</si>
  <si>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</si>
  <si>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</si>
  <si>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</si>
  <si>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</si>
  <si>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</si>
  <si>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</si>
  <si>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</si>
  <si>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</si>
  <si>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</si>
  <si>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</si>
  <si>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</si>
  <si>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</si>
  <si>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</si>
  <si>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</si>
  <si>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</si>
  <si>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</si>
  <si>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</si>
  <si>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</si>
  <si>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</si>
  <si>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</si>
  <si>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</si>
  <si>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</si>
  <si>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</si>
  <si>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</si>
  <si>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</si>
  <si>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</si>
  <si>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</si>
  <si>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</si>
  <si>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</si>
  <si>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</si>
  <si>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</si>
  <si>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</si>
  <si>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</si>
  <si>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</si>
  <si>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</si>
  <si>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</si>
  <si>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</si>
  <si>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</si>
  <si>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</si>
  <si>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</si>
  <si>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</si>
  <si>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</si>
  <si>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</si>
  <si>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</si>
  <si>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</si>
  <si>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</si>
  <si>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</si>
  <si>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</si>
  <si>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</si>
  <si>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</si>
  <si>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</si>
  <si>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</si>
  <si>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</si>
  <si>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</si>
  <si>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</si>
  <si>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</si>
  <si>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</si>
  <si>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</si>
  <si>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</si>
  <si>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</si>
  <si>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</si>
  <si>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</si>
  <si>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</si>
  <si>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</si>
  <si>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</si>
  <si>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</si>
  <si>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</si>
  <si>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</si>
  <si>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</si>
  <si>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</si>
  <si>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</si>
  <si>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</si>
  <si>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</si>
  <si>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</si>
  <si>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</si>
  <si>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</si>
  <si>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</si>
  <si>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</si>
  <si>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</si>
  <si>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</si>
  <si>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</si>
  <si>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</si>
  <si>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</si>
  <si>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</si>
  <si>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</si>
  <si>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</si>
  <si>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</si>
  <si>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</si>
  <si>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</si>
  <si>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</si>
  <si>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</si>
  <si>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</si>
  <si>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</si>
  <si>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</si>
  <si>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</si>
  <si>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</si>
  <si>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</si>
  <si>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</si>
  <si>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</si>
  <si>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</si>
  <si>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</si>
  <si>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</si>
  <si>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</si>
  <si>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</si>
  <si>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</si>
  <si>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</si>
  <si>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</si>
  <si>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</si>
  <si>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</si>
  <si>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</si>
  <si>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</si>
  <si>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</si>
  <si>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</si>
  <si>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</si>
  <si>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</si>
  <si>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</si>
  <si>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</si>
  <si>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</si>
  <si>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</si>
  <si>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</si>
  <si>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</si>
  <si>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</si>
  <si>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</si>
  <si>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</si>
  <si>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</si>
  <si>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</si>
  <si>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</si>
  <si>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</si>
  <si>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</si>
  <si>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</si>
  <si>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</si>
  <si>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</si>
  <si>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</si>
  <si>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</si>
  <si>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</si>
  <si>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</si>
  <si>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</si>
  <si>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</si>
  <si>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</si>
  <si>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</si>
  <si>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</si>
  <si>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</si>
  <si>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</si>
  <si>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</si>
  <si>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</si>
  <si>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</si>
  <si>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</si>
  <si>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</si>
  <si>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</si>
  <si>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</si>
  <si>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</si>
  <si>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</si>
  <si>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</si>
  <si>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</si>
  <si>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</si>
  <si>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</si>
  <si>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</si>
  <si>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</si>
  <si>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</si>
  <si>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</si>
  <si>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</si>
  <si>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</si>
  <si>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</si>
  <si>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</si>
  <si>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</si>
  <si>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</si>
  <si>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</si>
  <si>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</si>
  <si>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</si>
  <si>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</si>
  <si>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</si>
  <si>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</si>
  <si>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</si>
  <si>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</si>
  <si>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</si>
  <si>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</si>
  <si>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</si>
  <si>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</si>
  <si>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</si>
  <si>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</si>
  <si>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</si>
  <si>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</si>
  <si>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</si>
  <si>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</si>
  <si>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</si>
  <si>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</si>
  <si>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</si>
  <si>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</si>
  <si>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</si>
  <si>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</si>
  <si>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</si>
  <si>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</si>
  <si>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</si>
  <si>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</si>
  <si>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</si>
  <si>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</si>
  <si>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</si>
  <si>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</si>
  <si>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</si>
  <si>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</si>
  <si>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</si>
  <si>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</si>
  <si>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</si>
  <si>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</si>
  <si>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</si>
  <si>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</si>
  <si>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</si>
  <si>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</si>
  <si>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</si>
  <si>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</si>
  <si>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</si>
  <si>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</si>
  <si>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</si>
  <si>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</si>
  <si>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</si>
  <si>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</si>
  <si>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</si>
  <si>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</si>
  <si>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</si>
  <si>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</si>
  <si>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</si>
  <si>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</si>
  <si>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</si>
  <si>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</si>
  <si>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</si>
  <si>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</si>
  <si>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</si>
  <si>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</si>
  <si>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</si>
  <si>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</si>
  <si>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</si>
  <si>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</si>
  <si>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</si>
  <si>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</si>
  <si>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</si>
  <si>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</si>
  <si>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</si>
  <si>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</si>
  <si>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</si>
  <si>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</si>
  <si>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</si>
  <si>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</si>
  <si>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</si>
  <si>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</si>
  <si>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</si>
  <si>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</si>
  <si>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</si>
  <si>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</si>
  <si>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</si>
  <si>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</si>
  <si>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</si>
  <si>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</si>
  <si>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</si>
  <si>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</si>
  <si>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</si>
  <si>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</si>
  <si>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</si>
  <si>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</si>
  <si>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</si>
  <si>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</si>
  <si>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</si>
  <si>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</si>
  <si>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</si>
  <si>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</si>
  <si>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</si>
  <si>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</si>
  <si>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</si>
  <si>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</si>
  <si>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</si>
  <si>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</si>
  <si>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</si>
  <si>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</si>
  <si>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</si>
  <si>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</si>
  <si>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</si>
  <si>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</si>
  <si>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</si>
  <si>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</si>
  <si>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</si>
  <si>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</si>
  <si>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</si>
  <si>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</si>
  <si>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</si>
  <si>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</si>
  <si>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</si>
  <si>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</si>
  <si>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</si>
  <si>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</si>
  <si>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</si>
  <si>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</si>
  <si>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</si>
  <si>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</si>
  <si>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</si>
  <si>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</si>
  <si>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</si>
  <si>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</si>
  <si>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</si>
  <si>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</si>
  <si>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</si>
  <si>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</si>
  <si>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</si>
  <si>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</si>
  <si>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</si>
  <si>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</si>
  <si>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</si>
  <si>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</si>
  <si>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</si>
  <si>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</si>
  <si>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</si>
  <si>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</si>
  <si>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</si>
  <si>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</si>
  <si>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</si>
  <si>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</si>
  <si>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</si>
  <si>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</si>
  <si>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</si>
  <si>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</si>
  <si>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</si>
  <si>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</si>
  <si>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</si>
  <si>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</si>
  <si>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</si>
  <si>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</si>
  <si>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</si>
  <si>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</si>
  <si>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</si>
  <si>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</si>
  <si>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</si>
  <si>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</si>
  <si>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</si>
  <si>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</si>
  <si>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</si>
  <si>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</si>
  <si>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</si>
  <si>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</si>
  <si>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</si>
  <si>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</si>
  <si>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</si>
  <si>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</si>
  <si>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</si>
  <si>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</si>
  <si>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</si>
  <si>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</si>
  <si>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</si>
  <si>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</si>
  <si>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</si>
  <si>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</si>
  <si>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</si>
  <si>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</si>
  <si>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</si>
  <si>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</si>
  <si>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</si>
  <si>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</si>
  <si>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</si>
  <si>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</si>
  <si>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</si>
  <si>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</si>
  <si>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</si>
  <si>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</si>
  <si>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</si>
  <si>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</si>
  <si>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</si>
  <si>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</si>
  <si>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</si>
  <si>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</si>
  <si>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</si>
  <si>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</si>
  <si>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</si>
  <si>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</si>
  <si>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</si>
  <si>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</si>
  <si>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</si>
  <si>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</si>
  <si>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</si>
  <si>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</si>
  <si>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</si>
  <si>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</si>
  <si>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</si>
  <si>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</si>
  <si>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</si>
  <si>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</si>
  <si>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</si>
  <si>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</si>
  <si>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</si>
  <si>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</si>
  <si>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</si>
  <si>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</si>
  <si>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</si>
  <si>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</si>
  <si>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</si>
  <si>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</si>
  <si>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</si>
  <si>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</si>
  <si>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</si>
  <si>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</si>
  <si>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</si>
  <si>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</si>
  <si>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</si>
  <si>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</si>
  <si>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</si>
  <si>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</si>
  <si>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</si>
  <si>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</si>
  <si>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</si>
  <si>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</si>
  <si>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</si>
  <si>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</si>
  <si>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</si>
  <si>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</si>
  <si>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</si>
  <si>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</si>
  <si>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</si>
  <si>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</si>
  <si>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</si>
  <si>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</si>
  <si>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</si>
  <si>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</si>
  <si>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</si>
  <si>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</si>
  <si>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</si>
  <si>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</si>
  <si>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</si>
  <si>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</si>
  <si>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</si>
  <si>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</si>
  <si>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</si>
  <si>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</si>
  <si>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</si>
  <si>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</si>
  <si>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</si>
  <si>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</si>
  <si>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</si>
  <si>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</si>
  <si>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</si>
  <si>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</si>
  <si>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</si>
  <si>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</si>
  <si>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</si>
  <si>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</si>
  <si>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</si>
  <si>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</si>
  <si>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</si>
  <si>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</si>
  <si>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</si>
  <si>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</si>
  <si>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</si>
  <si>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</si>
  <si>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</si>
  <si>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</si>
  <si>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</si>
  <si>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</si>
  <si>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</si>
  <si>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</si>
  <si>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</si>
  <si>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</si>
  <si>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</si>
  <si>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</si>
  <si>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</si>
  <si>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</si>
  <si>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</si>
  <si>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</si>
  <si>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</si>
  <si>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</si>
  <si>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</si>
  <si>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</si>
  <si>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</si>
  <si>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</si>
  <si>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</si>
  <si>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</si>
  <si>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</si>
  <si>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</si>
  <si>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</si>
  <si>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</si>
  <si>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</si>
  <si>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</si>
  <si>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</si>
  <si>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</si>
  <si>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</si>
  <si>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</si>
  <si>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</si>
  <si>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</si>
  <si>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</si>
  <si>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</si>
  <si>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</si>
  <si>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</si>
  <si>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</si>
  <si>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</si>
  <si>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</si>
  <si>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</si>
  <si>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</si>
  <si>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</si>
  <si>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</si>
  <si>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</si>
  <si>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</si>
  <si>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</si>
  <si>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</si>
  <si>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</si>
  <si>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</si>
  <si>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</si>
  <si>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</si>
  <si>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</si>
  <si>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</si>
  <si>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</si>
  <si>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</si>
  <si>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</si>
  <si>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</si>
  <si>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</si>
  <si>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</si>
  <si>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</si>
  <si>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</si>
  <si>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</si>
  <si>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</si>
  <si>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</si>
  <si>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</si>
  <si>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</si>
  <si>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</si>
  <si>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</si>
  <si>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</si>
  <si>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</si>
  <si>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</si>
  <si>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</si>
  <si>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</si>
  <si>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</si>
  <si>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</si>
  <si>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</si>
  <si>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</si>
  <si>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</si>
  <si>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</si>
  <si>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</si>
  <si>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</si>
  <si>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</si>
  <si>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</si>
  <si>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</si>
  <si>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</si>
  <si>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</si>
  <si>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</si>
  <si>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</si>
  <si>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</si>
  <si>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</si>
  <si>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</si>
  <si>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</si>
  <si>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</si>
  <si>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</si>
  <si>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</si>
  <si>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</si>
  <si>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</si>
  <si>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</si>
  <si>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</si>
  <si>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</si>
  <si>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</si>
  <si>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</si>
  <si>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</si>
  <si>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</si>
  <si>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</si>
  <si>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</si>
  <si>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</si>
  <si>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</si>
  <si>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</si>
  <si>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</si>
  <si>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</si>
  <si>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</si>
  <si>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</si>
  <si>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</si>
  <si>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</si>
  <si>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</si>
  <si>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</si>
  <si>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</si>
  <si>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</si>
  <si>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</si>
  <si>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</si>
  <si>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</si>
  <si>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</si>
  <si>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</si>
  <si>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</si>
  <si>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</si>
  <si>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</si>
  <si>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</si>
  <si>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</si>
  <si>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</si>
  <si>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</si>
  <si>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</si>
  <si>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</si>
  <si>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</si>
  <si>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</si>
  <si>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</si>
  <si>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</si>
  <si>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</si>
  <si>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</si>
  <si>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</si>
  <si>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</si>
  <si>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</si>
  <si>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</si>
  <si>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</si>
  <si>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</si>
  <si>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</si>
  <si>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</si>
  <si>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</si>
  <si>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</si>
  <si>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</si>
  <si>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</si>
  <si>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</si>
  <si>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</si>
  <si>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</si>
  <si>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</si>
  <si>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</si>
  <si>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</si>
  <si>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</si>
  <si>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</si>
  <si>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</si>
  <si>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</si>
  <si>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</si>
  <si>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</si>
  <si>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</si>
  <si>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</si>
  <si>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</si>
  <si>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</si>
  <si>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</si>
  <si>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</si>
  <si>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</si>
  <si>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</si>
  <si>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</si>
  <si>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</si>
  <si>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</si>
  <si>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</si>
  <si>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</si>
  <si>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</si>
  <si>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</si>
  <si>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</si>
  <si>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</si>
  <si>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</si>
  <si>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</si>
  <si>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</si>
  <si>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</si>
  <si>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</si>
  <si>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</si>
  <si>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</si>
  <si>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</si>
  <si>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</si>
  <si>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</si>
  <si>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</si>
  <si>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</si>
  <si>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</si>
  <si>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</si>
  <si>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</si>
  <si>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</si>
  <si>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</si>
  <si>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</si>
  <si>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</si>
  <si>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</si>
  <si>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</si>
  <si>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</si>
  <si>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</si>
  <si>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</si>
  <si>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</si>
  <si>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</si>
  <si>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</si>
  <si>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</si>
  <si>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</si>
  <si>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</si>
  <si>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</si>
  <si>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</si>
  <si>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</si>
  <si>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</si>
  <si>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</si>
  <si>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</si>
  <si>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</si>
  <si>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</si>
  <si>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</si>
  <si>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</si>
  <si>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</si>
  <si>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</si>
  <si>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</si>
  <si>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</si>
  <si>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</si>
  <si>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</si>
  <si>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</si>
  <si>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</si>
  <si>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</si>
  <si>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</si>
  <si>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</si>
  <si>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</si>
  <si>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</si>
  <si>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</si>
  <si>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</si>
  <si>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</si>
  <si>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</si>
  <si>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</si>
  <si>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</si>
  <si>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</si>
  <si>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</si>
  <si>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</si>
  <si>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</si>
  <si>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</si>
  <si>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</si>
  <si>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</si>
  <si>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</si>
  <si>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</si>
  <si>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</si>
  <si>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</si>
  <si>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</si>
  <si>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</si>
  <si>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</si>
  <si>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</si>
  <si>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</si>
  <si>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</si>
  <si>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</si>
  <si>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</si>
  <si>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</si>
  <si>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</si>
  <si>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</si>
  <si>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</si>
  <si>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</si>
  <si>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</si>
  <si>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</si>
  <si>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</si>
  <si>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</si>
  <si>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</si>
  <si>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</si>
  <si>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</si>
  <si>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</si>
  <si>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</si>
  <si>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</si>
  <si>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</si>
  <si>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</si>
  <si>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</si>
  <si>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</si>
  <si>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</si>
  <si>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</si>
  <si>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</si>
  <si>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</si>
  <si>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</si>
  <si>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</si>
  <si>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</si>
  <si>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</si>
  <si>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</si>
  <si>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</si>
  <si>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</si>
  <si>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</si>
  <si>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</si>
  <si>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</si>
  <si>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</si>
  <si>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</si>
  <si>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</si>
  <si>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</si>
  <si>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</si>
  <si>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</si>
  <si>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</si>
  <si>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</si>
  <si>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</si>
  <si>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</si>
  <si>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</si>
  <si>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</si>
  <si>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</si>
  <si>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</si>
  <si>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</si>
  <si>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</si>
  <si>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</si>
  <si>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</si>
  <si>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</si>
  <si>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</si>
  <si>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</si>
  <si>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</si>
  <si>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</si>
  <si>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</si>
  <si>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</si>
  <si>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</si>
  <si>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</si>
  <si>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</si>
  <si>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</si>
  <si>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</si>
  <si>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</si>
  <si>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</si>
  <si>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</si>
  <si>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</si>
  <si>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</si>
  <si>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</si>
  <si>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</si>
  <si>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</si>
  <si>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</si>
  <si>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</si>
  <si>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</si>
  <si>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</si>
  <si>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</si>
  <si>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</si>
  <si>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</si>
  <si>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</si>
  <si>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</si>
  <si>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</si>
  <si>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</si>
  <si>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</si>
  <si>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</si>
  <si>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</si>
  <si>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</si>
  <si>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</si>
  <si>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</si>
  <si>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</si>
  <si>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</si>
  <si>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</si>
  <si>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</si>
  <si>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</si>
  <si>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</si>
  <si>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</si>
  <si>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</si>
  <si>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</si>
  <si>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</si>
  <si>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</si>
  <si>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</si>
  <si>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</si>
  <si>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</si>
  <si>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</si>
  <si>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</si>
  <si>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</si>
  <si>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</si>
  <si>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</si>
  <si>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</si>
  <si>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</si>
  <si>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</si>
  <si>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</si>
  <si>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</si>
  <si>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</si>
  <si>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</si>
  <si>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</si>
  <si>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</si>
  <si>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</si>
  <si>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</si>
  <si>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</si>
  <si>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</si>
  <si>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</si>
  <si>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</si>
  <si>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</si>
  <si>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</si>
  <si>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</si>
  <si>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</si>
  <si>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</si>
  <si>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</si>
  <si>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</si>
  <si>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</si>
  <si>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</si>
  <si>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</si>
  <si>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</si>
  <si>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</si>
  <si>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</si>
  <si>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</si>
  <si>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</si>
  <si>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</si>
  <si>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</si>
  <si>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</si>
  <si>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</si>
  <si>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</si>
  <si>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</si>
  <si>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</si>
  <si>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</si>
  <si>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</si>
  <si>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</si>
  <si>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</si>
  <si>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</si>
  <si>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</si>
  <si>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</si>
  <si>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</si>
  <si>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</si>
  <si>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</si>
  <si>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</si>
  <si>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</si>
  <si>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</si>
  <si>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</si>
  <si>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</si>
  <si>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</si>
  <si>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</si>
  <si>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</si>
  <si>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</si>
  <si>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</si>
  <si>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</si>
  <si>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</si>
  <si>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</si>
  <si>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</si>
  <si>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</si>
  <si>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</si>
  <si>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</si>
  <si>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</si>
  <si>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</si>
  <si>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</si>
  <si>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</si>
  <si>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</si>
  <si>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</si>
  <si>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</si>
  <si>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</si>
  <si>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</si>
  <si>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</si>
  <si>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</si>
  <si>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</si>
  <si>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</si>
  <si>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</si>
  <si>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</si>
  <si>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</si>
  <si>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</si>
  <si>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</si>
  <si>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</si>
  <si>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</si>
  <si>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</si>
  <si>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</si>
  <si>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</si>
  <si>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</si>
  <si>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</si>
  <si>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</si>
  <si>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</si>
  <si>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</si>
  <si>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</si>
  <si>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</si>
  <si>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</si>
  <si>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</si>
  <si>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</si>
  <si>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</si>
  <si>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</si>
  <si>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</si>
  <si>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</si>
  <si>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</si>
  <si>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</si>
  <si>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</si>
  <si>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</si>
  <si>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</si>
  <si>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</si>
  <si>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</si>
  <si>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</si>
  <si>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</si>
  <si>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</si>
  <si>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</si>
  <si>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</si>
  <si>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</si>
  <si>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</si>
  <si>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</si>
  <si>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</si>
  <si>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</si>
  <si>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</si>
  <si>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</si>
  <si>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</si>
  <si>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</si>
  <si>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</si>
  <si>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</si>
  <si>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</si>
  <si>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</si>
  <si>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</si>
  <si>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</si>
  <si>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</si>
  <si>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</si>
  <si>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</si>
  <si>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</si>
  <si>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</si>
  <si>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</si>
  <si>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</si>
  <si>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</si>
  <si>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</si>
  <si>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</si>
  <si>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</si>
  <si>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</si>
  <si>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</si>
  <si>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</si>
  <si>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</si>
  <si>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</si>
  <si>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</si>
  <si>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</si>
  <si>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</si>
  <si>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</si>
  <si>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</si>
  <si>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</si>
  <si>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</si>
  <si>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</si>
  <si>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</si>
  <si>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</si>
  <si>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</si>
  <si>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</si>
  <si>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</si>
  <si>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</si>
  <si>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</si>
  <si>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</si>
  <si>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</si>
  <si>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</si>
  <si>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</si>
  <si>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</si>
  <si>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</si>
  <si>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</si>
  <si>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</si>
  <si>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</si>
  <si>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</si>
  <si>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</si>
  <si>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</si>
  <si>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</si>
  <si>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</si>
  <si>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</si>
  <si>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</si>
  <si>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</si>
  <si>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</si>
  <si>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</si>
  <si>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</si>
  <si>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</si>
  <si>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</si>
  <si>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</si>
  <si>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</si>
  <si>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</si>
  <si>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</si>
  <si>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</si>
  <si>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</si>
  <si>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</si>
  <si>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</si>
  <si>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</si>
  <si>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</si>
  <si>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</si>
  <si>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</si>
  <si>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</si>
  <si>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</si>
  <si>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</si>
  <si>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</si>
  <si>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</si>
  <si>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</si>
  <si>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</si>
  <si>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</si>
  <si>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</si>
  <si>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</si>
  <si>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</si>
  <si>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</si>
  <si>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</si>
  <si>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</si>
  <si>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</si>
  <si>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</si>
  <si>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</si>
  <si>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</si>
  <si>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</si>
  <si>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</si>
  <si>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</si>
  <si>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</si>
  <si>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</si>
  <si>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</si>
  <si>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</si>
  <si>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</si>
  <si>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</si>
  <si>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</si>
  <si>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</si>
  <si>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</si>
  <si>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</si>
  <si>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</si>
  <si>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</si>
  <si>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</si>
  <si>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</si>
  <si>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</si>
  <si>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</si>
  <si>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</si>
  <si>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</si>
  <si>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</si>
  <si>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</si>
  <si>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</si>
  <si>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</si>
  <si>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</si>
  <si>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</si>
  <si>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</si>
  <si>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</si>
  <si>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</si>
  <si>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</si>
  <si>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</si>
  <si>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</si>
  <si>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</si>
  <si>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</si>
  <si>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</si>
  <si>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</si>
  <si>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</si>
  <si>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</si>
  <si>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</si>
  <si>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</si>
  <si>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</si>
  <si>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</si>
  <si>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</si>
  <si>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</si>
  <si>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</si>
  <si>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</si>
  <si>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</si>
  <si>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</si>
  <si>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</si>
  <si>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</si>
  <si>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</si>
  <si>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</si>
  <si>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</si>
  <si>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</si>
  <si>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</si>
  <si>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</si>
  <si>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</si>
  <si>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</si>
  <si>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</si>
  <si>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</si>
  <si>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</si>
  <si>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</si>
  <si>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</si>
  <si>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</si>
  <si>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</si>
  <si>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</si>
  <si>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</si>
  <si>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</si>
  <si>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</si>
  <si>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</si>
  <si>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</si>
  <si>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</si>
  <si>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</si>
  <si>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</si>
  <si>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</si>
  <si>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</si>
  <si>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</si>
  <si>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</si>
  <si>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</si>
  <si>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</si>
  <si>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</si>
  <si>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</si>
  <si>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</si>
  <si>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</si>
  <si>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</si>
  <si>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</si>
  <si>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</si>
  <si>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</si>
  <si>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</si>
  <si>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</si>
  <si>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</si>
  <si>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</si>
  <si>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</si>
  <si>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</si>
  <si>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</si>
  <si>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</si>
  <si>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</si>
  <si>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</si>
  <si>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</si>
  <si>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</si>
  <si>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</si>
  <si>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</si>
  <si>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</si>
  <si>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</si>
  <si>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</si>
  <si>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</si>
  <si>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</si>
  <si>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</si>
  <si>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</si>
  <si>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</si>
  <si>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</si>
  <si>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</si>
  <si>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</si>
  <si>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</si>
  <si>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</si>
  <si>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</si>
  <si>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</si>
  <si>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</si>
  <si>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</si>
  <si>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</si>
  <si>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</si>
  <si>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</si>
  <si>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</si>
  <si>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</si>
  <si>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</si>
  <si>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</si>
  <si>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</si>
  <si>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</si>
  <si>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</si>
  <si>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</si>
  <si>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</si>
  <si>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</si>
  <si>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</si>
  <si>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</si>
  <si>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</si>
  <si>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</si>
  <si>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</si>
  <si>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</si>
  <si>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</si>
  <si>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</si>
  <si>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</si>
  <si>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</si>
  <si>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</si>
  <si>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</si>
  <si>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</si>
  <si>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</si>
  <si>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</si>
  <si>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</si>
  <si>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</si>
  <si>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</si>
  <si>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</si>
  <si>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</si>
  <si>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</si>
  <si>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</si>
  <si>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</si>
  <si>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</si>
  <si>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</si>
  <si>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</si>
  <si>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</si>
  <si>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</si>
  <si>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</si>
  <si>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</si>
  <si>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</si>
  <si>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</si>
  <si>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</si>
  <si>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</si>
  <si>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</si>
  <si>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</si>
  <si>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</si>
  <si>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</si>
  <si>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</si>
  <si>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</si>
  <si>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</si>
  <si>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</si>
  <si>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</si>
  <si>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</si>
  <si>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</si>
  <si>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</si>
  <si>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</si>
  <si>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</si>
  <si>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</si>
  <si>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</si>
  <si>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</si>
  <si>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</si>
  <si>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</si>
  <si>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</si>
  <si>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</si>
  <si>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</si>
  <si>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</si>
  <si>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</si>
  <si>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</si>
  <si>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</si>
  <si>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</si>
  <si>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</si>
  <si>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</si>
  <si>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</si>
  <si>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</si>
  <si>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</si>
  <si>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</si>
  <si>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</si>
  <si>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</si>
  <si>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</si>
  <si>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</si>
  <si>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</si>
  <si>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</si>
  <si>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</si>
  <si>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</si>
  <si>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</si>
  <si>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</si>
  <si>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</si>
  <si>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</si>
  <si>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</si>
  <si>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</si>
  <si>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</si>
  <si>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</si>
  <si>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</si>
  <si>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</si>
  <si>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</si>
  <si>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</si>
  <si>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</si>
  <si>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</si>
  <si>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</si>
  <si>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</si>
  <si>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</si>
  <si>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</si>
  <si>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</si>
  <si>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</si>
  <si>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</si>
  <si>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</si>
  <si>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</si>
  <si>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</si>
  <si>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</si>
  <si>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</si>
  <si>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</si>
  <si>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</si>
  <si>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</si>
  <si>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</si>
  <si>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</si>
  <si>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</si>
  <si>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</si>
  <si>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</si>
  <si>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</si>
  <si>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</si>
  <si>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</si>
  <si>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</si>
  <si>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</si>
  <si>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</si>
  <si>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</si>
  <si>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</si>
  <si>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</si>
  <si>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</si>
  <si>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</si>
  <si>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</si>
  <si>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</si>
  <si>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</si>
  <si>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</si>
  <si>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</si>
  <si>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</si>
  <si>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</si>
  <si>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</si>
  <si>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</si>
  <si>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</si>
  <si>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</si>
  <si>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</si>
  <si>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</si>
  <si>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</si>
  <si>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</si>
  <si>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</si>
  <si>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</si>
  <si>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</si>
  <si>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</si>
  <si>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</si>
  <si>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</si>
  <si>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</si>
  <si>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</si>
  <si>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</si>
  <si>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</si>
  <si>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</si>
  <si>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</si>
  <si>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</si>
  <si>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</si>
  <si>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</si>
  <si>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</si>
  <si>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</si>
  <si>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</si>
  <si>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</si>
  <si>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</si>
  <si>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</si>
  <si>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</si>
  <si>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</si>
  <si>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</si>
  <si>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</si>
  <si>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</si>
  <si>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</si>
  <si>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</si>
  <si>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</si>
  <si>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</si>
  <si>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</si>
  <si>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</si>
  <si>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</si>
  <si>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</si>
  <si>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</si>
  <si>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</si>
  <si>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</si>
  <si>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</si>
  <si>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</si>
  <si>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</si>
  <si>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</si>
  <si>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</si>
  <si>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</si>
  <si>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</si>
  <si>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</si>
  <si>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</si>
  <si>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</si>
  <si>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</si>
  <si>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</si>
  <si>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</si>
  <si>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</si>
  <si>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</si>
  <si>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</si>
  <si>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</si>
  <si>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</si>
  <si>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</si>
  <si>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</si>
  <si>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</si>
  <si>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</si>
  <si>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</si>
  <si>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</si>
  <si>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</si>
  <si>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</si>
  <si>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</si>
  <si>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</si>
  <si>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</si>
  <si>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</si>
  <si>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</si>
  <si>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</si>
  <si>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</si>
  <si>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</si>
  <si>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</si>
  <si>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</si>
  <si>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</si>
  <si>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</si>
  <si>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</si>
  <si>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</si>
  <si>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</si>
  <si>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</si>
  <si>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</si>
  <si>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</si>
  <si>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</si>
  <si>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</si>
  <si>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</si>
  <si>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</si>
  <si>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</si>
  <si>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</si>
  <si>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</si>
  <si>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</si>
  <si>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</si>
  <si>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</si>
  <si>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</si>
  <si>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</si>
  <si>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</si>
  <si>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</si>
  <si>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</si>
  <si>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</si>
  <si>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</si>
  <si>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</si>
  <si>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</si>
  <si>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</si>
  <si>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</si>
  <si>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</si>
  <si>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</si>
  <si>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</si>
  <si>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</si>
  <si>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</si>
  <si>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</si>
  <si>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</si>
  <si>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</si>
  <si>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</si>
  <si>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</si>
  <si>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</si>
  <si>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</si>
  <si>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</si>
  <si>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</si>
  <si>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</si>
  <si>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</si>
  <si>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</si>
  <si>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</si>
  <si>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</si>
  <si>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</si>
  <si>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</si>
  <si>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</si>
  <si>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</si>
  <si>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</si>
  <si>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</si>
  <si>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</si>
  <si>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</si>
  <si>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</si>
  <si>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</si>
  <si>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</si>
  <si>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</si>
  <si>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</si>
  <si>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</si>
  <si>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</si>
  <si>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</si>
  <si>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</si>
  <si>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</si>
  <si>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</si>
  <si>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</si>
  <si>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</si>
  <si>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</si>
  <si>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</si>
  <si>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</si>
  <si>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</si>
  <si>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</si>
  <si>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</si>
  <si>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</si>
  <si>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</si>
  <si>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</si>
  <si>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</si>
  <si>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</si>
  <si>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</si>
  <si>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</si>
  <si>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</si>
  <si>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</si>
  <si>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</si>
  <si>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</si>
  <si>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</si>
  <si>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</si>
  <si>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</si>
  <si>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</si>
  <si>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</si>
  <si>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</si>
  <si>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</si>
  <si>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</si>
  <si>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</si>
  <si>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</si>
  <si>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</si>
  <si>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</si>
  <si>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</si>
  <si>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</si>
  <si>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</si>
  <si>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</si>
  <si>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</si>
  <si>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</si>
  <si>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</si>
  <si>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</si>
  <si>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</si>
  <si>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</si>
  <si>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</si>
  <si>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</si>
  <si>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</si>
  <si>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</si>
  <si>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</si>
  <si>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</si>
  <si>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</si>
  <si>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</si>
  <si>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</si>
  <si>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</si>
  <si>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</si>
  <si>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</si>
  <si>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</si>
  <si>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</si>
  <si>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</si>
  <si>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</si>
  <si>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</si>
  <si>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</si>
  <si>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</si>
  <si>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</si>
  <si>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</si>
  <si>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</si>
  <si>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</si>
  <si>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</si>
  <si>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</si>
  <si>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</si>
  <si>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</si>
  <si>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</si>
  <si>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</si>
  <si>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</si>
  <si>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</si>
  <si>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</si>
  <si>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</si>
  <si>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</si>
  <si>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</si>
  <si>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</si>
  <si>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</si>
  <si>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</si>
  <si>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</si>
  <si>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</si>
  <si>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</si>
  <si>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</si>
  <si>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</si>
  <si>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</si>
  <si>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</si>
  <si>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</si>
  <si>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</si>
  <si>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</si>
  <si>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</si>
  <si>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</si>
  <si>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</si>
  <si>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</si>
  <si>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</si>
  <si>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</si>
  <si>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</si>
  <si>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</si>
  <si>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</si>
  <si>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</si>
  <si>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</si>
  <si>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</si>
  <si>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</si>
  <si>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</si>
  <si>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</si>
  <si>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</si>
  <si>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</si>
  <si>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</si>
  <si>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</si>
  <si>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</si>
  <si>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</si>
  <si>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</si>
  <si>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</si>
  <si>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</si>
  <si>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</si>
  <si>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</si>
  <si>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</si>
  <si>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</si>
  <si>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</si>
  <si>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</si>
  <si>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</si>
  <si>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</si>
  <si>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</si>
  <si>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</si>
  <si>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</si>
  <si>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</si>
  <si>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</si>
  <si>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</si>
  <si>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</si>
  <si>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</si>
  <si>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</si>
  <si>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</si>
  <si>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</si>
  <si>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</si>
  <si>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</si>
  <si>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</si>
  <si>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</si>
  <si>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</si>
  <si>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</si>
  <si>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</si>
  <si>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</si>
  <si>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</si>
  <si>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</si>
  <si>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</si>
  <si>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</si>
  <si>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</si>
  <si>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</si>
  <si>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</si>
  <si>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</si>
  <si>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</si>
  <si>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</si>
  <si>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</si>
  <si>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</si>
  <si>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</si>
  <si>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</si>
  <si>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</si>
  <si>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</si>
  <si>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</si>
  <si>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</si>
  <si>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</si>
  <si>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</si>
  <si>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</si>
  <si>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</si>
  <si>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</si>
  <si>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</si>
  <si>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</si>
  <si>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</si>
  <si>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</si>
  <si>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</si>
  <si>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</si>
  <si>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</si>
  <si>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</si>
  <si>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</si>
  <si>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</si>
  <si>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</si>
  <si>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</si>
  <si>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</si>
  <si>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</si>
  <si>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</si>
  <si>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</si>
  <si>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</si>
  <si>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</si>
  <si>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</si>
  <si>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</si>
  <si>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</si>
  <si>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</si>
  <si>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</si>
  <si>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</si>
  <si>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</si>
  <si>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</si>
  <si>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</si>
  <si>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</si>
  <si>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</si>
  <si>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</si>
  <si>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</si>
  <si>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</si>
  <si>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</si>
  <si>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</si>
  <si>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</si>
  <si>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</si>
  <si>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</si>
  <si>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</si>
  <si>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</si>
  <si>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</si>
  <si>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</si>
  <si>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</si>
  <si>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</si>
  <si>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</si>
  <si>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</si>
  <si>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</si>
  <si>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</si>
  <si>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</si>
  <si>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</si>
  <si>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</si>
  <si>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</si>
  <si>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</si>
  <si>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</si>
  <si>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</si>
  <si>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</si>
  <si>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</si>
  <si>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</si>
  <si>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</si>
  <si>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</si>
  <si>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</si>
  <si>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</si>
  <si>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</si>
  <si>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</si>
  <si>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</si>
  <si>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</si>
  <si>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</si>
  <si>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</si>
  <si>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</si>
  <si>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</si>
  <si>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</si>
  <si>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</si>
  <si>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</si>
  <si>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</si>
  <si>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</si>
  <si>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</si>
  <si>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</si>
  <si>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</si>
  <si>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</si>
  <si>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</si>
  <si>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</si>
  <si>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</si>
  <si>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</si>
  <si>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</si>
  <si>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</si>
  <si>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</si>
  <si>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</si>
  <si>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</si>
  <si>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</si>
  <si>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</si>
  <si>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</si>
  <si>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</si>
  <si>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</si>
  <si>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</si>
  <si>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</si>
  <si>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</si>
  <si>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</si>
  <si>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</si>
  <si>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</si>
  <si>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</si>
  <si>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</si>
  <si>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</si>
  <si>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</si>
  <si>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</si>
  <si>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</si>
  <si>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</si>
  <si>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</si>
  <si>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</si>
  <si>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</si>
  <si>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</si>
  <si>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</si>
  <si>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</si>
  <si>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</si>
  <si>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</si>
  <si>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</si>
  <si>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</si>
  <si>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</si>
  <si>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</si>
  <si>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</si>
  <si>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</si>
  <si>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</si>
  <si>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</si>
  <si>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</si>
  <si>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</si>
  <si>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</si>
  <si>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</si>
  <si>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</si>
  <si>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</si>
  <si>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</si>
  <si>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</si>
  <si>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</si>
  <si>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</si>
  <si>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</si>
  <si>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</si>
  <si>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</si>
  <si>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</si>
  <si>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</si>
  <si>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</si>
  <si>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</si>
  <si>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</si>
  <si>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</si>
  <si>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</si>
  <si>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</si>
  <si>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</si>
  <si>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</si>
  <si>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</si>
  <si>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</si>
  <si>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</si>
  <si>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</si>
  <si>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</si>
  <si>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</si>
  <si>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</si>
  <si>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</si>
  <si>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</si>
  <si>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</si>
  <si>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</si>
  <si>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</si>
  <si>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</si>
  <si>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</si>
  <si>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</si>
  <si>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</si>
  <si>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</si>
  <si>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</si>
  <si>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</si>
  <si>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</si>
  <si>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</si>
  <si>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</si>
  <si>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</si>
  <si>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</si>
  <si>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</si>
  <si>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</si>
  <si>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</si>
  <si>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</si>
  <si>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</si>
  <si>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</si>
  <si>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</si>
  <si>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</si>
  <si>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</si>
  <si>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</si>
  <si>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</si>
  <si>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</si>
  <si>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</si>
  <si>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</si>
  <si>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</si>
  <si>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</si>
  <si>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</si>
  <si>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</si>
  <si>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</si>
  <si>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</si>
  <si>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</si>
  <si>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</si>
  <si>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</si>
  <si>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</si>
  <si>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</si>
  <si>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</si>
  <si>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</si>
  <si>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</si>
  <si>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</si>
  <si>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</si>
  <si>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</si>
  <si>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</si>
  <si>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</si>
  <si>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</si>
  <si>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</si>
  <si>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</si>
  <si>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</si>
  <si>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</si>
  <si>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</si>
  <si>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</si>
  <si>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</si>
  <si>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</si>
  <si>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</si>
  <si>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</si>
  <si>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</si>
  <si>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</si>
  <si>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</si>
  <si>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</si>
  <si>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</si>
  <si>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</si>
  <si>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</si>
  <si>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</si>
  <si>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</si>
  <si>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</si>
  <si>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</si>
  <si>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</si>
  <si>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</si>
  <si>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</si>
  <si>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</si>
  <si>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</si>
  <si>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</si>
  <si>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</si>
  <si>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</si>
  <si>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</si>
  <si>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</si>
  <si>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</si>
  <si>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</si>
  <si>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</si>
  <si>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</si>
  <si>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</si>
  <si>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</si>
  <si>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</si>
  <si>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</si>
  <si>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</si>
  <si>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</si>
  <si>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</si>
  <si>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</si>
  <si>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</si>
  <si>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</si>
  <si>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</si>
  <si>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</si>
  <si>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</si>
  <si>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</si>
  <si>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</si>
  <si>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</si>
  <si>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</si>
  <si>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</si>
  <si>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</si>
  <si>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</si>
  <si>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</si>
  <si>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</si>
  <si>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</si>
  <si>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</si>
  <si>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</si>
  <si>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</si>
  <si>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</si>
  <si>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</si>
  <si>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</si>
  <si>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</si>
  <si>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</si>
  <si>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</si>
  <si>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</si>
  <si>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</si>
  <si>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</si>
  <si>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</si>
  <si>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</si>
  <si>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</si>
  <si>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</si>
  <si>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</si>
  <si>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</si>
  <si>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</si>
  <si>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</si>
  <si>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</si>
  <si>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</si>
  <si>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</si>
  <si>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</si>
  <si>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</si>
  <si>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</si>
  <si>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</si>
  <si>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</si>
  <si>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</si>
  <si>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</si>
  <si>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</si>
  <si>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</si>
  <si>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</si>
  <si>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</si>
  <si>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</si>
  <si>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</si>
  <si>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</si>
  <si>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</si>
  <si>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</si>
  <si>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</si>
  <si>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</si>
  <si>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</si>
  <si>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</si>
  <si>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</si>
  <si>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</si>
  <si>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</si>
  <si>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</si>
  <si>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</si>
  <si>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</si>
  <si>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</si>
  <si>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</si>
  <si>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</si>
  <si>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</si>
  <si>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</si>
  <si>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</si>
  <si>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</si>
  <si>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</si>
  <si>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</si>
  <si>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</si>
  <si>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</si>
  <si>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</si>
  <si>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</si>
  <si>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</si>
  <si>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</si>
  <si>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</si>
  <si>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</si>
  <si>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</si>
  <si>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</si>
  <si>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</si>
  <si>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</si>
  <si>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</si>
  <si>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</si>
  <si>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</si>
  <si>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</si>
  <si>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</si>
  <si>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</si>
  <si>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</si>
  <si>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</si>
  <si>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</si>
  <si>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</si>
  <si>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</si>
  <si>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</si>
  <si>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</si>
  <si>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</si>
  <si>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</si>
  <si>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</si>
  <si>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</si>
  <si>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</si>
  <si>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</si>
  <si>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</si>
  <si>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</si>
  <si>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</si>
  <si>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</si>
  <si>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</si>
  <si>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</si>
  <si>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</si>
  <si>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</si>
  <si>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</si>
  <si>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</si>
  <si>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</si>
  <si>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</si>
  <si>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</si>
  <si>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</si>
  <si>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</si>
  <si>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</si>
  <si>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</si>
  <si>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</si>
  <si>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</si>
  <si>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</si>
  <si>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</si>
  <si>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</si>
  <si>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</si>
  <si>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</si>
  <si>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</si>
  <si>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</si>
  <si>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</si>
  <si>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</si>
  <si>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</si>
  <si>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</si>
  <si>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</si>
  <si>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</si>
  <si>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</si>
  <si>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</si>
  <si>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</si>
  <si>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</si>
  <si>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</si>
  <si>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</si>
  <si>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</si>
  <si>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</si>
  <si>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</si>
  <si>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</si>
  <si>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</si>
  <si>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</si>
  <si>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</si>
  <si>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</si>
  <si>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</si>
  <si>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</si>
  <si>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</si>
  <si>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</si>
  <si>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</si>
  <si>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</si>
  <si>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</si>
  <si>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</si>
  <si>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</si>
  <si>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</si>
  <si>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</si>
  <si>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</si>
  <si>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</si>
  <si>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</si>
  <si>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</si>
  <si>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</si>
  <si>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</si>
  <si>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</si>
  <si>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</si>
  <si>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</si>
  <si>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</si>
  <si>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</si>
  <si>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</si>
  <si>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</si>
  <si>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</si>
  <si>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</si>
  <si>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</si>
  <si>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</si>
  <si>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</si>
  <si>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</si>
  <si>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</si>
  <si>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</si>
  <si>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</si>
  <si>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</si>
  <si>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</si>
  <si>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</si>
  <si>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</si>
  <si>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</si>
  <si>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</si>
  <si>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</si>
  <si>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</si>
  <si>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</si>
  <si>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</si>
  <si>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</si>
  <si>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</si>
  <si>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</si>
  <si>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</si>
  <si>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</si>
  <si>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</si>
  <si>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</si>
  <si>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</si>
  <si>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</si>
  <si>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</si>
  <si>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</si>
  <si>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</si>
  <si>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</si>
  <si>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</si>
  <si>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</si>
  <si>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</si>
  <si>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</si>
  <si>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</si>
  <si>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</si>
  <si>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</si>
  <si>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</si>
  <si>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</si>
  <si>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</si>
  <si>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</si>
  <si>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</si>
  <si>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</si>
  <si>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</si>
  <si>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</si>
  <si>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</si>
  <si>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</si>
  <si>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</si>
  <si>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</si>
  <si>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</si>
  <si>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</si>
  <si>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</si>
  <si>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</si>
  <si>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</si>
  <si>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</si>
  <si>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</si>
  <si>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</si>
  <si>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</si>
  <si>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</si>
  <si>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</si>
  <si>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</si>
  <si>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</si>
  <si>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</si>
  <si>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</si>
  <si>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</si>
  <si>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</si>
  <si>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</si>
  <si>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</si>
  <si>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</si>
  <si>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</si>
  <si>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</si>
  <si>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</si>
  <si>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</si>
  <si>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</si>
  <si>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</si>
  <si>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</si>
  <si>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</si>
  <si>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</si>
  <si>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</si>
  <si>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</si>
  <si>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</si>
  <si>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</si>
  <si>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</si>
  <si>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</si>
  <si>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</si>
  <si>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</si>
  <si>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</si>
  <si>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</si>
  <si>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</si>
  <si>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</si>
  <si>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</si>
  <si>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</si>
  <si>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</si>
  <si>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</si>
  <si>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</si>
  <si>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</si>
  <si>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</si>
  <si>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</si>
  <si>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</si>
  <si>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</si>
  <si>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</si>
  <si>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</si>
  <si>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</si>
  <si>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</si>
  <si>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</si>
  <si>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</si>
  <si>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</si>
  <si>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</si>
  <si>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</si>
  <si>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</si>
  <si>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</si>
  <si>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</si>
  <si>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</si>
  <si>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</si>
  <si>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</si>
  <si>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</si>
  <si>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</si>
  <si>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</si>
  <si>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</si>
  <si>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</si>
  <si>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</si>
  <si>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</si>
  <si>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</si>
  <si>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</si>
  <si>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</si>
  <si>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</si>
  <si>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</si>
  <si>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</si>
  <si>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</si>
  <si>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</si>
  <si>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</si>
  <si>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</si>
  <si>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</si>
  <si>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</si>
  <si>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</si>
  <si>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</si>
  <si>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</si>
  <si>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</si>
  <si>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</si>
  <si>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</si>
  <si>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</si>
  <si>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</si>
  <si>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</si>
  <si>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</si>
  <si>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</si>
  <si>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</si>
  <si>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</si>
  <si>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</si>
  <si>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</si>
  <si>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</si>
  <si>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</si>
  <si>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</si>
  <si>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</si>
  <si>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</si>
  <si>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</si>
  <si>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</si>
  <si>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</si>
  <si>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</si>
  <si>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</si>
  <si>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</si>
  <si>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</si>
  <si>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</si>
  <si>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</si>
  <si>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</si>
  <si>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</si>
  <si>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</si>
  <si>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</si>
  <si>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</si>
  <si>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</si>
  <si>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</si>
  <si>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</si>
  <si>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</si>
  <si>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</si>
  <si>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</si>
  <si>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</si>
  <si>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</si>
  <si>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</si>
  <si>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</si>
  <si>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</si>
  <si>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</si>
  <si>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</si>
  <si>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</si>
  <si>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</si>
  <si>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</si>
  <si>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</si>
  <si>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</si>
  <si>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</si>
  <si>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</si>
  <si>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</si>
  <si>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</si>
  <si>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</si>
  <si>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</si>
  <si>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</si>
  <si>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</si>
  <si>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</si>
  <si>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</si>
  <si>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</si>
  <si>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</si>
  <si>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</si>
  <si>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</si>
  <si>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</si>
  <si>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</si>
  <si>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</si>
  <si>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</si>
  <si>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</si>
  <si>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</si>
  <si>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</si>
  <si>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</si>
  <si>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</si>
  <si>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</si>
  <si>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</si>
  <si>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</si>
  <si>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</si>
  <si>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</si>
  <si>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</si>
  <si>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</si>
  <si>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</si>
  <si>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</si>
  <si>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</si>
  <si>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</si>
  <si>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</si>
  <si>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</si>
  <si>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</si>
  <si>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</si>
  <si>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</si>
  <si>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</si>
  <si>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</si>
  <si>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</si>
  <si>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</si>
  <si>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</si>
  <si>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</si>
  <si>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</si>
  <si>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</si>
  <si>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</si>
  <si>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</si>
  <si>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</si>
  <si>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</si>
  <si>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</si>
  <si>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</si>
  <si>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</si>
  <si>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</si>
  <si>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</si>
  <si>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</si>
  <si>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</si>
  <si>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</si>
  <si>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</si>
  <si>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</si>
  <si>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</si>
  <si>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</si>
  <si>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</si>
  <si>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</si>
  <si>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</si>
  <si>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</si>
  <si>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</si>
  <si>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</si>
  <si>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</si>
  <si>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</si>
  <si>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</si>
  <si>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</si>
  <si>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</si>
  <si>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</si>
  <si>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</si>
  <si>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</si>
  <si>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</si>
  <si>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</si>
  <si>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</si>
  <si>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</si>
  <si>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</si>
  <si>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</si>
  <si>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</si>
  <si>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</si>
  <si>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</si>
  <si>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</si>
  <si>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</si>
  <si>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</si>
  <si>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</si>
  <si>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</si>
  <si>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</si>
  <si>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</si>
  <si>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</si>
  <si>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</si>
  <si>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</si>
  <si>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</si>
  <si>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</si>
  <si>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</si>
  <si>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</si>
  <si>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</si>
  <si>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</si>
  <si>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</si>
  <si>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</si>
  <si>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</si>
  <si>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</si>
  <si>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</si>
  <si>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</si>
  <si>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</si>
  <si>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</si>
  <si>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</si>
  <si>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</si>
  <si>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</si>
  <si>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</si>
  <si>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</si>
  <si>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</si>
  <si>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</si>
  <si>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</si>
  <si>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</si>
  <si>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</si>
  <si>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</si>
  <si>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</si>
  <si>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</si>
  <si>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</si>
  <si>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</si>
  <si>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</si>
  <si>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</si>
  <si>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</si>
  <si>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</si>
  <si>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</si>
  <si>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</si>
  <si>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</si>
  <si>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</si>
  <si>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</si>
  <si>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</si>
  <si>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</si>
  <si>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</si>
  <si>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</si>
  <si>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</si>
  <si>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</si>
  <si>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</si>
  <si>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</si>
  <si>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</si>
  <si>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</si>
  <si>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</si>
  <si>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</si>
  <si>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</si>
  <si>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</si>
  <si>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</si>
  <si>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</si>
  <si>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</si>
  <si>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</si>
  <si>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</si>
  <si>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</si>
  <si>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</si>
  <si>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</si>
  <si>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</si>
  <si>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</si>
  <si>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</si>
  <si>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</si>
  <si>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</si>
  <si>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</si>
  <si>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</si>
  <si>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</si>
  <si>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</si>
  <si>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</si>
  <si>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</si>
  <si>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</si>
  <si>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</si>
  <si>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</si>
  <si>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</si>
  <si>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</si>
  <si>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</si>
  <si>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</si>
  <si>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</si>
  <si>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</si>
  <si>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</si>
  <si>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</si>
  <si>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</si>
  <si>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</si>
  <si>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</si>
  <si>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</si>
  <si>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</si>
  <si>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</si>
  <si>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</si>
  <si>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</si>
  <si>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</si>
  <si>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</si>
  <si>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</si>
  <si>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</si>
  <si>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</si>
  <si>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</si>
  <si>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</si>
  <si>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</si>
  <si>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</si>
  <si>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</si>
  <si>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</si>
  <si>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</si>
  <si>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</si>
  <si>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</si>
  <si>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</si>
  <si>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</si>
  <si>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</si>
  <si>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</si>
  <si>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</si>
  <si>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</si>
  <si>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</si>
  <si>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</si>
  <si>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</si>
  <si>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</si>
  <si>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</si>
  <si>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</si>
  <si>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</si>
  <si>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</si>
  <si>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</si>
  <si>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</si>
  <si>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</si>
  <si>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</si>
  <si>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</si>
  <si>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</si>
  <si>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</si>
  <si>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</si>
  <si>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</si>
  <si>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</si>
  <si>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</si>
  <si>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</si>
  <si>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</si>
  <si>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</si>
  <si>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</si>
  <si>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</si>
  <si>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</si>
  <si>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</si>
  <si>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</si>
  <si>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</si>
  <si>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</si>
  <si>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</si>
  <si>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</si>
  <si>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</si>
  <si>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</si>
  <si>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</si>
  <si>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</si>
  <si>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</si>
  <si>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</si>
  <si>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</si>
  <si>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</si>
  <si>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</si>
  <si>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</si>
  <si>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</si>
  <si>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</si>
  <si>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</si>
  <si>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</si>
  <si>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</si>
  <si>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</si>
  <si>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</si>
  <si>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</si>
  <si>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</si>
  <si>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</si>
  <si>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</si>
  <si>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</si>
  <si>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</si>
  <si>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</si>
  <si>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</si>
  <si>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</si>
  <si>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</si>
  <si>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</si>
  <si>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</si>
  <si>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</si>
  <si>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</si>
  <si>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</si>
  <si>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</si>
  <si>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</si>
  <si>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</si>
  <si>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</si>
  <si>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</si>
  <si>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</si>
  <si>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</si>
  <si>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</si>
  <si>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</si>
  <si>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</si>
  <si>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</si>
  <si>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</si>
  <si>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</si>
  <si>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</si>
  <si>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</si>
  <si>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</si>
  <si>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</si>
  <si>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</si>
  <si>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</si>
  <si>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</si>
  <si>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</si>
  <si>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</si>
  <si>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</si>
  <si>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</si>
  <si>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</si>
  <si>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</si>
  <si>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</si>
  <si>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</si>
  <si>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</si>
  <si>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</si>
  <si>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</si>
  <si>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</si>
  <si>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</si>
  <si>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</si>
  <si>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</si>
  <si>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</si>
  <si>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</si>
  <si>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</si>
  <si>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</si>
  <si>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</si>
  <si>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</si>
  <si>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</si>
  <si>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</si>
  <si>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</si>
  <si>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</si>
  <si>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</si>
  <si>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</si>
  <si>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</si>
  <si>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</si>
  <si>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</si>
  <si>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</si>
  <si>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</si>
  <si>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</si>
  <si>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</si>
  <si>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</si>
  <si>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</si>
  <si>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</si>
  <si>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</si>
  <si>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</si>
  <si>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</si>
  <si>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</si>
  <si>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</si>
  <si>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</si>
  <si>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</si>
  <si>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</si>
  <si>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</si>
  <si>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</si>
  <si>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</si>
  <si>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</si>
  <si>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</si>
  <si>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</si>
  <si>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</si>
  <si>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</si>
  <si>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</si>
  <si>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</si>
  <si>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</si>
  <si>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</si>
  <si>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</si>
  <si>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</si>
  <si>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</si>
  <si>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</si>
  <si>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</si>
  <si>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</si>
  <si>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</si>
  <si>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</si>
  <si>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</si>
  <si>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</si>
  <si>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</si>
  <si>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</si>
  <si>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</si>
  <si>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</si>
  <si>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</si>
  <si>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</si>
  <si>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</si>
  <si>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</si>
  <si>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</si>
  <si>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</si>
  <si>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</si>
  <si>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</si>
  <si>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</si>
  <si>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</si>
  <si>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</si>
  <si>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</si>
  <si>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</si>
  <si>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</si>
  <si>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</si>
  <si>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</si>
  <si>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</si>
  <si>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</si>
  <si>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</si>
  <si>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</si>
  <si>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</si>
  <si>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</si>
  <si>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</si>
  <si>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</si>
  <si>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</si>
  <si>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</si>
  <si>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</si>
  <si>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</si>
  <si>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</si>
  <si>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</si>
  <si>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</si>
  <si>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</si>
  <si>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</si>
  <si>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</si>
  <si>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</si>
  <si>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</si>
  <si>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</si>
  <si>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</si>
  <si>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</si>
  <si>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</si>
  <si>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</si>
  <si>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</si>
  <si>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</si>
  <si>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</si>
  <si>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</si>
  <si>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</si>
  <si>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</si>
  <si>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</si>
  <si>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</si>
  <si>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</si>
  <si>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</si>
  <si>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</si>
  <si>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</si>
  <si>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</si>
  <si>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</si>
  <si>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</si>
  <si>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</si>
  <si>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</si>
  <si>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</si>
  <si>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</si>
  <si>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</si>
  <si>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</si>
  <si>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</si>
  <si>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</si>
  <si>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</si>
  <si>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</si>
  <si>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</si>
  <si>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</si>
  <si>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</si>
  <si>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</si>
  <si>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</si>
  <si>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</si>
  <si>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</si>
  <si>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</si>
  <si>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</si>
  <si>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</si>
  <si>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</si>
  <si>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</si>
  <si>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</si>
  <si>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</si>
  <si>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</si>
  <si>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</si>
  <si>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</si>
  <si>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</si>
  <si>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</si>
  <si>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</si>
  <si>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</si>
  <si>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</si>
  <si>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</si>
  <si>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</si>
  <si>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</si>
  <si>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</si>
  <si>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</si>
  <si>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</si>
  <si>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</si>
  <si>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</si>
  <si>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</si>
  <si>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</si>
  <si>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</si>
  <si>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</si>
  <si>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</si>
  <si>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</si>
  <si>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</si>
  <si>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</si>
  <si>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</si>
  <si>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</si>
  <si>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</si>
  <si>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</si>
  <si>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</si>
  <si>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</si>
  <si>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</si>
  <si>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</si>
  <si>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</si>
  <si>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</si>
  <si>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</si>
  <si>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</si>
  <si>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</si>
  <si>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</si>
  <si>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</si>
  <si>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</si>
  <si>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</si>
  <si>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</si>
  <si>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</si>
  <si>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</si>
  <si>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</si>
  <si>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</si>
  <si>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</si>
  <si>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</si>
  <si>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</si>
  <si>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</si>
  <si>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</si>
  <si>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</si>
  <si>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</si>
  <si>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</si>
  <si>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</si>
  <si>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</si>
  <si>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</si>
  <si>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</si>
  <si>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</si>
  <si>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</si>
  <si>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</si>
  <si>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</si>
  <si>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</si>
  <si>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</si>
  <si>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</si>
  <si>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</si>
  <si>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</si>
  <si>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</si>
  <si>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</si>
  <si>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</si>
  <si>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</si>
  <si>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</si>
  <si>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</si>
  <si>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</si>
  <si>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</si>
  <si>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</si>
  <si>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</si>
  <si>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</si>
  <si>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</si>
  <si>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</si>
  <si>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</si>
  <si>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</si>
  <si>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</si>
  <si>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</si>
  <si>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</si>
  <si>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</si>
  <si>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</si>
  <si>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</si>
  <si>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</si>
  <si>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</si>
  <si>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</si>
  <si>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</si>
  <si>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</si>
  <si>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</si>
  <si>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</si>
  <si>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</si>
  <si>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</si>
  <si>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</si>
  <si>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</si>
  <si>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</si>
  <si>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</si>
  <si>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</si>
  <si>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</si>
  <si>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</si>
  <si>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</si>
  <si>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</si>
  <si>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</si>
  <si>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</si>
  <si>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</si>
  <si>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</si>
  <si>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</si>
  <si>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</si>
  <si>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</si>
  <si>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</si>
  <si>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</si>
  <si>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</si>
  <si>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</si>
  <si>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</si>
  <si>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</si>
  <si>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</si>
  <si>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</si>
  <si>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</si>
  <si>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</si>
  <si>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</si>
  <si>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</si>
  <si>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</si>
  <si>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</si>
  <si>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</si>
  <si>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</si>
  <si>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</si>
  <si>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</si>
  <si>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</si>
  <si>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</si>
  <si>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</si>
  <si>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</si>
  <si>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</si>
  <si>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</si>
  <si>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</si>
  <si>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</si>
  <si>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</si>
  <si>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</si>
  <si>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</si>
  <si>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</si>
  <si>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</si>
  <si>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</si>
  <si>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</si>
  <si>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</si>
  <si>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</si>
  <si>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</si>
  <si>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</si>
  <si>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</si>
  <si>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</si>
  <si>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</si>
  <si>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</si>
  <si>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</si>
  <si>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</si>
  <si>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</si>
  <si>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</si>
  <si>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</si>
  <si>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</si>
  <si>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</si>
  <si>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</si>
  <si>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</si>
  <si>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</si>
  <si>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</si>
  <si>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</si>
  <si>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</si>
  <si>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</si>
  <si>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</si>
  <si>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</si>
  <si>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</si>
  <si>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</si>
  <si>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</si>
  <si>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</si>
  <si>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</si>
  <si>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</si>
  <si>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</si>
  <si>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</si>
  <si>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</si>
  <si>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</si>
  <si>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</si>
  <si>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</si>
  <si>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</si>
  <si>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</si>
  <si>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</si>
  <si>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</si>
  <si>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</si>
  <si>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</si>
  <si>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</si>
  <si>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</si>
  <si>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</si>
  <si>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</si>
  <si>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</si>
  <si>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</si>
  <si>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</si>
  <si>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</si>
  <si>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</si>
  <si>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</si>
  <si>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</si>
  <si>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</si>
  <si>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</si>
  <si>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</si>
  <si>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</si>
  <si>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</si>
  <si>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</si>
  <si>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</si>
  <si>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</si>
  <si>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</si>
  <si>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</si>
  <si>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</si>
  <si>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</si>
  <si>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</si>
  <si>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</si>
  <si>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</si>
  <si>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</si>
  <si>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</si>
  <si>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</si>
  <si>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</si>
  <si>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</si>
  <si>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</si>
  <si>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</si>
  <si>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</si>
  <si>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</si>
  <si>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</si>
  <si>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</si>
  <si>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</si>
  <si>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</si>
  <si>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</si>
  <si>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</si>
  <si>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</si>
  <si>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</si>
  <si>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</si>
  <si>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</si>
  <si>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</si>
  <si>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</si>
  <si>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</si>
  <si>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</si>
  <si>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</si>
  <si>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</si>
  <si>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</si>
  <si>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</si>
  <si>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</si>
  <si>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</si>
  <si>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</si>
  <si>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</si>
  <si>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</si>
  <si>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</si>
  <si>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</si>
  <si>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</si>
  <si>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</si>
  <si>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</si>
  <si>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</si>
  <si>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</si>
  <si>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</si>
  <si>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</si>
  <si>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</si>
  <si>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</si>
  <si>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</si>
  <si>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</si>
  <si>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</si>
  <si>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</si>
  <si>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</si>
  <si>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</si>
  <si>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</si>
  <si>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</si>
  <si>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</si>
  <si>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</si>
  <si>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</si>
  <si>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</si>
  <si>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</si>
  <si>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</si>
  <si>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</si>
  <si>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</si>
  <si>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</si>
  <si>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</si>
  <si>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</si>
  <si>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</si>
  <si>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</si>
  <si>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</si>
  <si>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</si>
  <si>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</si>
  <si>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</si>
  <si>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</si>
  <si>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</si>
  <si>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</si>
  <si>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</si>
  <si>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</si>
  <si>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</si>
  <si>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</si>
  <si>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</si>
  <si>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</si>
  <si>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</si>
  <si>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</si>
  <si>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</si>
  <si>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</si>
  <si>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</si>
  <si>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</si>
  <si>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</si>
  <si>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</si>
  <si>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</si>
  <si>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</si>
  <si>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</si>
  <si>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</si>
  <si>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</si>
  <si>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</si>
  <si>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</si>
  <si>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</si>
  <si>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</si>
  <si>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</si>
  <si>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</si>
  <si>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</si>
  <si>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</si>
  <si>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</si>
  <si>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</si>
  <si>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</si>
  <si>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</si>
  <si>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</si>
  <si>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</si>
  <si>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</si>
  <si>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</si>
  <si>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</si>
  <si>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</si>
  <si>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</si>
  <si>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</si>
  <si>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</si>
  <si>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</si>
  <si>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</si>
  <si>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</si>
  <si>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</si>
  <si>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</si>
  <si>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</si>
  <si>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</si>
  <si>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</si>
  <si>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</si>
  <si>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</si>
  <si>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</si>
  <si>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</si>
  <si>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</si>
  <si>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</si>
  <si>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</si>
  <si>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</si>
  <si>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</si>
  <si>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</si>
  <si>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</si>
  <si>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</si>
  <si>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</si>
  <si>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</si>
  <si>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</si>
  <si>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</si>
  <si>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</si>
  <si>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</si>
  <si>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</si>
  <si>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</si>
  <si>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</si>
  <si>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</si>
  <si>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</si>
  <si>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</si>
  <si>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</si>
  <si>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</si>
  <si>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</si>
  <si>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</si>
  <si>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</si>
  <si>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</si>
  <si>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</si>
  <si>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</si>
  <si>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</si>
  <si>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</si>
  <si>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</si>
  <si>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</si>
  <si>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</si>
  <si>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</si>
  <si>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</si>
  <si>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</si>
  <si>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</si>
  <si>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</si>
  <si>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</si>
  <si>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</si>
  <si>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</si>
  <si>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</si>
  <si>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</si>
  <si>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</si>
  <si>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</si>
  <si>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</si>
  <si>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</si>
  <si>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</si>
  <si>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</si>
  <si>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</si>
  <si>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</si>
  <si>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</si>
  <si>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</si>
  <si>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</si>
  <si>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</si>
  <si>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</si>
  <si>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</si>
  <si>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</si>
  <si>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</si>
  <si>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</si>
  <si>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</si>
  <si>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</si>
  <si>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</si>
  <si>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</si>
  <si>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</si>
  <si>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</si>
  <si>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</si>
  <si>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</si>
  <si>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</si>
  <si>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</si>
  <si>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</si>
  <si>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</si>
  <si>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</si>
  <si>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</si>
  <si>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</si>
  <si>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</si>
  <si>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</si>
  <si>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</si>
  <si>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</si>
  <si>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</si>
  <si>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</si>
  <si>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</si>
  <si>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</si>
  <si>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</si>
  <si>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</si>
  <si>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</si>
  <si>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</si>
  <si>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</si>
  <si>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</si>
  <si>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</si>
  <si>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</si>
  <si>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</si>
  <si>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</si>
  <si>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</si>
  <si>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</si>
  <si>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</si>
  <si>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</si>
  <si>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</si>
  <si>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</si>
  <si>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</si>
  <si>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</si>
  <si>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</si>
  <si>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</si>
  <si>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</si>
  <si>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</si>
  <si>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</si>
  <si>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</si>
  <si>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</si>
  <si>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</si>
  <si>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</si>
  <si>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</si>
  <si>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</si>
  <si>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</si>
  <si>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</si>
  <si>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</si>
  <si>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</si>
  <si>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</si>
  <si>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</si>
  <si>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</si>
  <si>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</si>
  <si>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</si>
  <si>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</si>
  <si>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</si>
  <si>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</si>
  <si>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</si>
  <si>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</si>
  <si>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</si>
  <si>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</si>
  <si>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</si>
  <si>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</si>
  <si>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</si>
  <si>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</si>
  <si>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</si>
  <si>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</si>
  <si>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</si>
  <si>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</si>
  <si>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</si>
  <si>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</si>
  <si>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</si>
  <si>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</si>
  <si>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</si>
  <si>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</si>
  <si>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</si>
  <si>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</si>
  <si>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</si>
  <si>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</si>
  <si>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</si>
  <si>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</si>
  <si>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</si>
  <si>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</si>
  <si>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</si>
  <si>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</si>
  <si>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</si>
  <si>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</si>
  <si>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</si>
  <si>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</si>
  <si>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</si>
  <si>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</si>
  <si>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</si>
  <si>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</si>
  <si>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</si>
  <si>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</si>
  <si>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</si>
  <si>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</si>
  <si>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</si>
  <si>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</si>
  <si>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</si>
  <si>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</si>
  <si>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</si>
  <si>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</si>
  <si>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</si>
  <si>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</si>
  <si>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</si>
  <si>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</si>
  <si>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</si>
  <si>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</si>
  <si>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</si>
  <si>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</si>
  <si>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</si>
  <si>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</si>
  <si>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</si>
  <si>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</si>
  <si>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</si>
  <si>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</si>
  <si>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</si>
  <si>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</si>
  <si>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</si>
  <si>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</si>
  <si>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</si>
  <si>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</si>
  <si>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</si>
  <si>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</si>
  <si>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</si>
  <si>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</si>
  <si>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</si>
  <si>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</si>
  <si>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</si>
  <si>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</si>
  <si>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</si>
  <si>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</si>
  <si>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</si>
  <si>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</si>
  <si>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</si>
  <si>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</si>
  <si>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</si>
  <si>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</si>
  <si>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</si>
  <si>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</si>
  <si>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</si>
  <si>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</si>
  <si>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</si>
  <si>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</si>
  <si>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</si>
  <si>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</si>
  <si>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</si>
  <si>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</si>
  <si>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</si>
  <si>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</si>
  <si>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</si>
  <si>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</si>
  <si>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</si>
  <si>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</si>
  <si>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</si>
  <si>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</si>
  <si>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</si>
  <si>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</si>
  <si>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</si>
  <si>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</si>
  <si>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</si>
  <si>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</si>
  <si>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</si>
  <si>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</si>
  <si>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</si>
  <si>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</si>
  <si>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</si>
  <si>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</si>
  <si>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</si>
  <si>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</si>
  <si>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</si>
  <si>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</si>
  <si>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</si>
  <si>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</si>
  <si>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</si>
  <si>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</si>
  <si>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</si>
  <si>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</si>
  <si>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</si>
  <si>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</si>
  <si>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</si>
  <si>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</si>
  <si>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</si>
  <si>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</si>
  <si>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</si>
  <si>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</si>
  <si>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</si>
  <si>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</si>
  <si>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</si>
  <si>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</si>
  <si>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</si>
  <si>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</si>
  <si>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</si>
  <si>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</si>
  <si>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</si>
  <si>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</si>
  <si>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</si>
  <si>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</si>
  <si>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</si>
  <si>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</si>
  <si>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</si>
  <si>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</si>
  <si>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</si>
  <si>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</si>
  <si>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</si>
  <si>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</si>
  <si>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</si>
  <si>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</si>
  <si>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</si>
  <si>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</si>
  <si>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</si>
  <si>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</si>
  <si>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</si>
  <si>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</si>
  <si>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</si>
  <si>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</si>
  <si>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</si>
  <si>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</si>
  <si>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</si>
  <si>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</si>
  <si>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</si>
  <si>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</si>
  <si>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</si>
  <si>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</si>
  <si>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</si>
  <si>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</si>
  <si>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</si>
  <si>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</si>
  <si>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</si>
  <si>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</si>
  <si>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</si>
  <si>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</si>
  <si>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</si>
  <si>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</si>
  <si>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</si>
  <si>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</si>
  <si>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</si>
  <si>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</si>
  <si>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</si>
  <si>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</si>
  <si>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</si>
  <si>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</si>
  <si>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</si>
  <si>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</si>
  <si>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</si>
  <si>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</si>
  <si>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</si>
  <si>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</si>
  <si>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</si>
  <si>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</si>
  <si>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</si>
  <si>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</si>
  <si>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</si>
  <si>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</si>
  <si>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</si>
  <si>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</si>
  <si>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</si>
  <si>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</si>
  <si>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</si>
  <si>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</si>
  <si>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</si>
  <si>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</si>
  <si>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</si>
  <si>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</si>
  <si>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</si>
  <si>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</si>
  <si>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</si>
  <si>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</si>
  <si>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</si>
  <si>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</si>
  <si>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</si>
  <si>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</si>
  <si>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</si>
  <si>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</si>
  <si>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</si>
  <si>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</si>
  <si>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</si>
  <si>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</si>
  <si>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</si>
  <si>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</si>
  <si>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</si>
  <si>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</si>
  <si>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</si>
  <si>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</si>
  <si>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</si>
  <si>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</si>
  <si>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</si>
  <si>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</si>
  <si>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</si>
  <si>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</si>
  <si>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</si>
  <si>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</si>
  <si>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</si>
  <si>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</si>
  <si>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</si>
  <si>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</si>
  <si>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</si>
  <si>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</si>
  <si>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</si>
  <si>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</si>
  <si>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</si>
  <si>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</si>
  <si>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</si>
  <si>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</si>
  <si>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</si>
  <si>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</si>
  <si>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</si>
  <si>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</si>
  <si>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</si>
  <si>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</si>
  <si>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</si>
  <si>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</si>
  <si>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</si>
  <si>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</si>
  <si>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</si>
  <si>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</si>
  <si>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</si>
  <si>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</si>
  <si>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</si>
  <si>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</si>
  <si>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</si>
  <si>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</si>
  <si>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</si>
  <si>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</si>
  <si>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</si>
  <si>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</si>
  <si>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</si>
  <si>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</si>
  <si>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</si>
  <si>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</si>
  <si>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</si>
  <si>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</si>
  <si>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</si>
  <si>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</si>
  <si>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</si>
  <si>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</si>
  <si>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</si>
  <si>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</si>
  <si>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</si>
  <si>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</si>
  <si>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</si>
  <si>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</si>
  <si>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</si>
  <si>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</si>
  <si>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</si>
  <si>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</si>
  <si>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</si>
  <si>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</si>
  <si>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</si>
  <si>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</si>
  <si>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</si>
  <si>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</si>
  <si>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</si>
  <si>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</si>
  <si>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</si>
  <si>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</si>
  <si>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</si>
  <si>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</si>
  <si>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</si>
  <si>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</si>
  <si>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</si>
  <si>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</si>
  <si>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</si>
  <si>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</si>
  <si>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</si>
  <si>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</si>
  <si>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</si>
  <si>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</si>
  <si>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</si>
  <si>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</si>
  <si>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</si>
  <si>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</si>
  <si>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</si>
  <si>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</si>
  <si>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</si>
  <si>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</si>
  <si>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</si>
  <si>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</si>
  <si>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</si>
  <si>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</si>
  <si>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</si>
  <si>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</si>
  <si>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</si>
  <si>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</si>
  <si>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</si>
  <si>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</si>
  <si>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</si>
  <si>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</si>
  <si>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</si>
  <si>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</si>
  <si>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</si>
  <si>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</si>
  <si>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</si>
  <si>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</si>
  <si>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</si>
  <si>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</si>
  <si>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</si>
  <si>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</si>
  <si>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</si>
  <si>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</si>
  <si>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</si>
  <si>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</si>
  <si>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</si>
  <si>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</si>
  <si>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</si>
  <si>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</si>
  <si>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</si>
  <si>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</si>
  <si>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</si>
  <si>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</si>
  <si>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</si>
  <si>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</si>
  <si>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</si>
  <si>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</si>
  <si>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</si>
  <si>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</si>
  <si>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</si>
  <si>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</si>
  <si>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</si>
  <si>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</si>
  <si>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</si>
  <si>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</si>
  <si>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</si>
  <si>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</si>
  <si>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</si>
  <si>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</si>
  <si>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</si>
  <si>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</si>
  <si>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</si>
  <si>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</si>
  <si>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</si>
  <si>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</si>
  <si>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</si>
  <si>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</si>
  <si>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</si>
  <si>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</si>
  <si>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</si>
  <si>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</si>
  <si>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</si>
  <si>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</si>
  <si>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</si>
  <si>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</si>
  <si>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</si>
  <si>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</si>
  <si>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</si>
  <si>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</si>
  <si>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</si>
  <si>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</si>
  <si>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</si>
  <si>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</si>
  <si>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</si>
  <si>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</si>
  <si>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</si>
  <si>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</si>
  <si>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</si>
  <si>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</si>
  <si>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</si>
  <si>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</si>
  <si>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</si>
  <si>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</si>
  <si>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</si>
  <si>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</si>
  <si>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</si>
  <si>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</si>
  <si>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</si>
  <si>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</si>
  <si>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</si>
  <si>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</si>
  <si>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</si>
  <si>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</si>
  <si>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</si>
  <si>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</si>
  <si>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</si>
  <si>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</si>
  <si>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</si>
  <si>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</si>
  <si>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</si>
  <si>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</si>
  <si>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</si>
  <si>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</si>
  <si>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</si>
  <si>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</si>
  <si>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</si>
  <si>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</si>
  <si>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</si>
  <si>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</si>
  <si>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</si>
  <si>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</si>
  <si>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</si>
  <si>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</si>
  <si>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</si>
  <si>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</si>
  <si>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</si>
  <si>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</si>
  <si>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</si>
  <si>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</si>
  <si>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</si>
  <si>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</si>
  <si>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</si>
  <si>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</si>
  <si>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</si>
  <si>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</si>
  <si>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</si>
  <si>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</si>
  <si>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</si>
  <si>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</si>
  <si>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</si>
  <si>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</si>
  <si>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</si>
  <si>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</si>
  <si>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</si>
  <si>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</si>
  <si>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</si>
  <si>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</si>
  <si>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</si>
  <si>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</si>
  <si>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</si>
  <si>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</si>
  <si>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</si>
  <si>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</si>
  <si>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</si>
  <si>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</si>
  <si>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</si>
  <si>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</si>
  <si>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</si>
  <si>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</si>
  <si>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</si>
  <si>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</si>
  <si>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</si>
  <si>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</si>
  <si>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</si>
  <si>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</si>
  <si>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</si>
  <si>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</si>
  <si>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</si>
  <si>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</si>
  <si>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</si>
  <si>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</si>
  <si>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</si>
  <si>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</si>
  <si>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</si>
  <si>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</si>
  <si>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</si>
  <si>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</si>
  <si>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</si>
  <si>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</si>
  <si>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</si>
  <si>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</si>
  <si>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</si>
  <si>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</si>
  <si>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</si>
  <si>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</si>
  <si>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</si>
  <si>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</si>
  <si>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</si>
  <si>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</si>
  <si>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</si>
  <si>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</si>
  <si>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</si>
  <si>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</si>
  <si>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</si>
  <si>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</si>
  <si>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</si>
  <si>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</si>
  <si>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</si>
  <si>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</si>
  <si>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</si>
  <si>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</si>
  <si>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</si>
  <si>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</si>
  <si>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</si>
  <si>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</si>
  <si>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</si>
  <si>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</si>
  <si>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</si>
  <si>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</si>
  <si>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</si>
  <si>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</si>
  <si>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</si>
  <si>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</si>
  <si>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</si>
  <si>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</si>
  <si>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</si>
  <si>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</si>
  <si>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</si>
  <si>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</si>
  <si>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</si>
  <si>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</si>
  <si>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</si>
  <si>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</si>
  <si>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</si>
  <si>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</si>
  <si>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</si>
  <si>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</si>
  <si>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</si>
  <si>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</si>
  <si>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</si>
  <si>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</si>
  <si>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</si>
  <si>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</si>
  <si>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</si>
  <si>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</si>
  <si>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</si>
  <si>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</si>
  <si>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</si>
  <si>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</si>
  <si>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</si>
  <si>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</si>
  <si>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</si>
  <si>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</si>
  <si>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</si>
  <si>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</si>
  <si>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</si>
  <si>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</si>
  <si>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</si>
  <si>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</si>
  <si>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</si>
  <si>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</si>
  <si>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</si>
  <si>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</si>
  <si>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</si>
  <si>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</si>
  <si>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</si>
  <si>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</si>
  <si>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</si>
  <si>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</si>
  <si>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</si>
  <si>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</si>
  <si>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</si>
  <si>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</si>
  <si>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</si>
  <si>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</si>
  <si>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</si>
  <si>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</si>
  <si>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</si>
  <si>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</si>
  <si>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</si>
  <si>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</si>
  <si>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</si>
  <si>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</si>
  <si>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</si>
  <si>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</si>
  <si>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</si>
  <si>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</si>
  <si>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</si>
  <si>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</si>
  <si>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</si>
  <si>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</si>
  <si>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</si>
  <si>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</si>
  <si>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</si>
  <si>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</si>
  <si>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</si>
  <si>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</si>
  <si>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</si>
  <si>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</si>
  <si>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</si>
  <si>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</si>
  <si>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</si>
  <si>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</si>
  <si>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</si>
  <si>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</si>
  <si>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</si>
  <si>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</si>
  <si>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</si>
  <si>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</si>
  <si>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</si>
  <si>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</si>
  <si>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</si>
  <si>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</si>
  <si>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</si>
  <si>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</si>
  <si>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</si>
  <si>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</si>
  <si>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</si>
  <si>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</si>
  <si>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</si>
  <si>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</si>
  <si>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</si>
  <si>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</si>
  <si>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</si>
  <si>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</si>
  <si>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</si>
  <si>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</si>
  <si>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</si>
  <si>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</si>
  <si>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</si>
  <si>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</si>
  <si>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</si>
  <si>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</si>
  <si>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</si>
  <si>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</si>
  <si>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</si>
  <si>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</si>
  <si>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</si>
  <si>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</si>
  <si>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</si>
  <si>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</si>
  <si>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</si>
  <si>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</si>
  <si>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</si>
  <si>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</si>
  <si>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</si>
  <si>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</si>
  <si>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</si>
  <si>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</si>
  <si>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</si>
  <si>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</si>
  <si>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</si>
  <si>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</si>
  <si>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</si>
  <si>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</si>
  <si>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</si>
  <si>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</si>
  <si>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</si>
  <si>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</si>
  <si>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</si>
  <si>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</si>
  <si>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</si>
  <si>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</si>
  <si>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</si>
  <si>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</si>
  <si>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</si>
  <si>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</si>
  <si>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</si>
  <si>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</si>
  <si>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</si>
  <si>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</si>
  <si>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</si>
  <si>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</si>
  <si>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</si>
  <si>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</si>
  <si>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</si>
  <si>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</si>
  <si>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</si>
  <si>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</si>
  <si>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</si>
  <si>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</si>
  <si>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</si>
  <si>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</si>
  <si>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</si>
  <si>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</si>
  <si>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</si>
  <si>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</si>
  <si>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</si>
  <si>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</si>
  <si>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</si>
  <si>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</si>
  <si>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</si>
  <si>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</si>
  <si>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</si>
  <si>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</si>
  <si>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</si>
  <si>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</si>
  <si>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</si>
  <si>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</si>
  <si>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</si>
  <si>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</si>
  <si>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</si>
  <si>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</si>
  <si>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</si>
  <si>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</si>
  <si>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</si>
  <si>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</si>
  <si>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</si>
  <si>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</si>
  <si>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</si>
  <si>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</si>
  <si>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</si>
  <si>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</si>
  <si>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</si>
  <si>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</si>
  <si>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</si>
  <si>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</si>
  <si>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</si>
  <si>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</si>
  <si>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</si>
  <si>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</si>
  <si>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</si>
  <si>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</si>
  <si>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</si>
  <si>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</si>
  <si>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</si>
  <si>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</si>
  <si>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</si>
  <si>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</si>
  <si>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</si>
  <si>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</si>
  <si>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</si>
  <si>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</si>
  <si>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</si>
  <si>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</si>
  <si>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</si>
  <si>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</si>
  <si>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</si>
  <si>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</si>
  <si>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</si>
  <si>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</si>
  <si>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</si>
  <si>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</si>
  <si>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</si>
  <si>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</si>
  <si>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</si>
  <si>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</si>
  <si>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</si>
  <si>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</si>
  <si>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</si>
  <si>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</si>
  <si>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</si>
  <si>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</si>
  <si>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</si>
  <si>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</si>
  <si>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</si>
  <si>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</si>
  <si>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</si>
  <si>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</si>
  <si>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</si>
  <si>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</si>
  <si>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</si>
  <si>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</si>
  <si>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</si>
  <si>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</si>
  <si>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</si>
  <si>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</si>
  <si>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</si>
  <si>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</si>
  <si>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</si>
  <si>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</si>
  <si>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</si>
  <si>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</si>
  <si>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</si>
  <si>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</si>
  <si>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</si>
  <si>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</si>
  <si>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</si>
  <si>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</si>
  <si>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</si>
  <si>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</si>
  <si>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</si>
  <si>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</si>
  <si>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</si>
  <si>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</si>
  <si>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</si>
  <si>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</si>
  <si>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</si>
  <si>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</si>
  <si>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</si>
  <si>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</si>
  <si>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</si>
  <si>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</si>
  <si>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</si>
  <si>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</si>
  <si>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</si>
  <si>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</si>
  <si>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</si>
  <si>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</si>
  <si>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</si>
  <si>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</si>
  <si>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</si>
  <si>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</si>
  <si>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</si>
  <si>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</si>
  <si>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</si>
  <si>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</si>
  <si>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</si>
  <si>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</si>
  <si>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</si>
  <si>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</si>
  <si>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</si>
  <si>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</si>
  <si>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</si>
  <si>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</si>
  <si>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</si>
  <si>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</si>
  <si>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</si>
  <si>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</si>
  <si>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</si>
  <si>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</si>
  <si>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</si>
  <si>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</si>
  <si>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</si>
  <si>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</si>
  <si>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</si>
  <si>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</si>
  <si>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</si>
  <si>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</si>
  <si>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</si>
  <si>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</si>
  <si>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</si>
  <si>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</si>
  <si>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</si>
  <si>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</si>
  <si>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</si>
  <si>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</si>
  <si>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</si>
  <si>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</si>
  <si>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</si>
  <si>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</si>
  <si>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</si>
  <si>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</si>
  <si>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</si>
  <si>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</si>
  <si>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</si>
  <si>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</si>
  <si>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</si>
  <si>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</si>
  <si>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</si>
  <si>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</si>
  <si>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</si>
  <si>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</si>
  <si>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</si>
  <si>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</si>
  <si>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</si>
  <si>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</si>
  <si>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</si>
  <si>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</si>
  <si>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</si>
  <si>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</si>
  <si>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</si>
  <si>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</si>
  <si>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</si>
  <si>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</si>
  <si>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</si>
  <si>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</si>
  <si>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</si>
  <si>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</si>
  <si>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</si>
  <si>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</si>
  <si>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</si>
  <si>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</si>
  <si>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</si>
  <si>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</si>
  <si>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</si>
  <si>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</si>
  <si>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</si>
  <si>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</si>
  <si>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</si>
  <si>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</si>
  <si>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</si>
  <si>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</si>
  <si>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</si>
  <si>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</si>
  <si>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</si>
  <si>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</si>
  <si>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</si>
  <si>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</si>
  <si>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</si>
  <si>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</si>
  <si>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</si>
  <si>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</si>
  <si>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</si>
  <si>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</si>
  <si>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</si>
  <si>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</si>
  <si>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</si>
  <si>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</si>
  <si>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</si>
  <si>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</si>
  <si>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</si>
  <si>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</si>
  <si>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</si>
  <si>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</si>
  <si>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</si>
  <si>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</si>
  <si>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</si>
  <si>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</si>
  <si>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</si>
  <si>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</si>
  <si>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</si>
  <si>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</si>
  <si>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</si>
  <si>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</si>
  <si>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</si>
  <si>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</si>
  <si>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</si>
  <si>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</si>
  <si>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</si>
  <si>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</si>
  <si>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</si>
  <si>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</si>
  <si>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</si>
  <si>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</si>
  <si>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</si>
  <si>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</si>
  <si>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</si>
  <si>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</si>
  <si>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</si>
  <si>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</si>
  <si>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</si>
  <si>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</si>
  <si>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</si>
  <si>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</si>
  <si>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</si>
  <si>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</si>
  <si>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</si>
  <si>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</si>
  <si>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</si>
  <si>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</si>
  <si>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</si>
  <si>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</si>
  <si>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</si>
  <si>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</si>
  <si>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</si>
  <si>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</si>
  <si>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</si>
  <si>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</si>
  <si>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</si>
  <si>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</si>
  <si>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</si>
  <si>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</si>
  <si>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</si>
  <si>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</si>
  <si>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</si>
  <si>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</si>
  <si>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</si>
  <si>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</si>
  <si>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</si>
  <si>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</si>
  <si>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</si>
  <si>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</si>
  <si>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</si>
  <si>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</si>
  <si>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</si>
  <si>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</si>
  <si>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</si>
  <si>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</si>
  <si>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</si>
  <si>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</si>
  <si>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</si>
  <si>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</si>
  <si>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</si>
  <si>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</si>
  <si>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</si>
  <si>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</si>
  <si>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</si>
  <si>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</si>
  <si>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</si>
  <si>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</si>
  <si>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</si>
  <si>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</si>
  <si>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</si>
  <si>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</si>
  <si>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</si>
  <si>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</si>
  <si>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</si>
  <si>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</si>
  <si>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</si>
  <si>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</si>
  <si>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</si>
  <si>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</si>
  <si>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</si>
  <si>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</si>
  <si>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</si>
  <si>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</si>
  <si>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</si>
  <si>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</si>
  <si>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</si>
  <si>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</si>
  <si>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</si>
  <si>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</si>
  <si>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</si>
  <si>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</si>
  <si>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</si>
  <si>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</si>
  <si>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</si>
  <si>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</si>
  <si>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</si>
  <si>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</si>
  <si>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</si>
  <si>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</si>
  <si>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</si>
  <si>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</si>
  <si>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</si>
  <si>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</si>
  <si>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</si>
  <si>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</si>
  <si>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</si>
  <si>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</si>
  <si>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</si>
  <si>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</si>
  <si>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</si>
  <si>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</si>
  <si>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</si>
  <si>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</si>
  <si>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</si>
  <si>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</si>
  <si>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</si>
  <si>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</si>
  <si>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</si>
  <si>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</si>
  <si>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</si>
  <si>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</si>
  <si>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</si>
  <si>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</si>
  <si>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</si>
  <si>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</si>
  <si>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</si>
  <si>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</si>
  <si>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</si>
  <si>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</si>
  <si>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</si>
  <si>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</si>
  <si>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</si>
  <si>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</si>
  <si>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</si>
  <si>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</si>
  <si>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</si>
  <si>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</si>
  <si>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</si>
  <si>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</si>
  <si>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</si>
  <si>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</si>
  <si>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</si>
  <si>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</si>
  <si>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</si>
  <si>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</si>
  <si>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</si>
  <si>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</si>
  <si>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</si>
  <si>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</si>
  <si>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</si>
  <si>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</si>
  <si>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</si>
  <si>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</si>
  <si>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</si>
  <si>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</si>
  <si>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</si>
  <si>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</si>
  <si>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</si>
  <si>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</si>
  <si>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</si>
  <si>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</si>
  <si>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</si>
  <si>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</si>
  <si>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</si>
  <si>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</si>
  <si>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</si>
  <si>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</si>
  <si>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</si>
  <si>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</si>
  <si>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</si>
  <si>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</si>
  <si>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</si>
  <si>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</si>
  <si>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</si>
  <si>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</si>
  <si>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</si>
  <si>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</si>
  <si>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</si>
  <si>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</si>
  <si>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</si>
  <si>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</si>
  <si>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</si>
  <si>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</si>
  <si>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</si>
  <si>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</si>
  <si>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</si>
  <si>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</si>
  <si>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</si>
  <si>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</si>
  <si>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</si>
  <si>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</si>
  <si>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</si>
  <si>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</si>
  <si>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</si>
  <si>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</si>
  <si>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</si>
  <si>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</si>
  <si>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</si>
  <si>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</si>
  <si>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</si>
  <si>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</si>
  <si>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</si>
  <si>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</si>
  <si>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</si>
  <si>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</si>
  <si>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</si>
  <si>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</si>
  <si>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</si>
  <si>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</si>
  <si>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</si>
  <si>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</si>
  <si>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</si>
  <si>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</si>
  <si>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</si>
  <si>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</si>
  <si>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</si>
  <si>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</si>
  <si>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</si>
  <si>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</si>
  <si>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</si>
  <si>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</si>
  <si>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</si>
  <si>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</si>
  <si>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</si>
  <si>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</si>
  <si>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</si>
  <si>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</si>
  <si>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</si>
  <si>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</si>
  <si>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</si>
  <si>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</si>
  <si>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</si>
  <si>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</si>
  <si>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</si>
  <si>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</si>
  <si>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</si>
  <si>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</si>
  <si>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</si>
  <si>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</si>
  <si>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</si>
  <si>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</si>
  <si>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</si>
  <si>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</si>
  <si>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</si>
  <si>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</si>
  <si>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</si>
  <si>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</si>
  <si>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</si>
  <si>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</si>
  <si>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</si>
  <si>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</si>
  <si>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</si>
  <si>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</si>
  <si>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</si>
  <si>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</si>
  <si>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</si>
  <si>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</si>
  <si>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</si>
  <si>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</si>
  <si>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</si>
  <si>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</si>
  <si>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</si>
  <si>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</si>
  <si>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</si>
  <si>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</si>
  <si>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</si>
  <si>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</si>
  <si>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</si>
  <si>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</si>
  <si>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</si>
  <si>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</si>
  <si>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</si>
  <si>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</si>
  <si>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</si>
  <si>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</si>
  <si>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</si>
  <si>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</si>
  <si>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</si>
  <si>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</si>
  <si>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</si>
  <si>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</si>
  <si>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</si>
  <si>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</si>
  <si>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</si>
  <si>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</si>
  <si>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</si>
  <si>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</si>
  <si>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</si>
  <si>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</si>
  <si>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</si>
  <si>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</si>
  <si>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</si>
  <si>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</si>
  <si>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</si>
  <si>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</si>
  <si>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</si>
  <si>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</si>
  <si>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</si>
  <si>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</si>
  <si>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</si>
  <si>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</si>
  <si>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</si>
  <si>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</si>
  <si>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</si>
  <si>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</si>
  <si>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</si>
  <si>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</si>
  <si>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</si>
  <si>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</si>
  <si>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</si>
  <si>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</si>
  <si>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</si>
  <si>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</si>
  <si>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</si>
  <si>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</si>
  <si>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</si>
  <si>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</si>
  <si>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</si>
  <si>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</si>
  <si>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</si>
  <si>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</si>
  <si>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</si>
  <si>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</si>
  <si>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</si>
  <si>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</si>
  <si>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</si>
  <si>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</si>
  <si>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</si>
  <si>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</si>
  <si>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</si>
  <si>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</si>
  <si>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</si>
  <si>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</si>
  <si>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</si>
  <si>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</si>
  <si>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</si>
  <si>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</si>
  <si>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</si>
  <si>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</si>
  <si>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</si>
  <si>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</si>
  <si>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</si>
  <si>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</si>
  <si>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</si>
  <si>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</si>
  <si>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</si>
  <si>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</si>
  <si>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</si>
  <si>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</si>
  <si>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</si>
  <si>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</si>
  <si>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</si>
  <si>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</si>
  <si>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</si>
  <si>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</si>
  <si>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</si>
  <si>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</si>
  <si>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</si>
  <si>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</si>
  <si>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</si>
  <si>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</si>
  <si>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</si>
  <si>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</si>
  <si>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</si>
  <si>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</si>
  <si>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</si>
  <si>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</si>
  <si>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</si>
  <si>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</si>
  <si>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</si>
  <si>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</si>
  <si>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</si>
  <si>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</si>
  <si>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</si>
  <si>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</si>
  <si>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</si>
  <si>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</si>
  <si>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</si>
  <si>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</si>
  <si>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</si>
  <si>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</si>
  <si>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</si>
  <si>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</si>
  <si>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</si>
  <si>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</si>
  <si>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</si>
  <si>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</si>
  <si>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</si>
  <si>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</si>
  <si>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</si>
  <si>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</si>
  <si>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</si>
  <si>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</si>
  <si>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</si>
  <si>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</si>
  <si>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</si>
  <si>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</si>
  <si>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</si>
  <si>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</si>
  <si>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</si>
  <si>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</si>
  <si>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</si>
  <si>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</si>
  <si>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</si>
  <si>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</si>
  <si>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</si>
  <si>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</si>
  <si>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</si>
  <si>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</si>
  <si>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</si>
  <si>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</si>
  <si>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</si>
  <si>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</si>
  <si>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</si>
  <si>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</si>
  <si>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</si>
  <si>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</si>
  <si>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</si>
  <si>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</si>
  <si>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</si>
  <si>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</si>
  <si>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</si>
  <si>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</si>
  <si>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</si>
  <si>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</si>
  <si>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</si>
  <si>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</si>
  <si>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</si>
  <si>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</si>
  <si>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</si>
  <si>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</si>
  <si>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</si>
  <si>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</si>
  <si>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</si>
  <si>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</si>
  <si>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</si>
  <si>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</si>
  <si>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</si>
  <si>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</si>
  <si>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</si>
  <si>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</si>
  <si>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</si>
  <si>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</si>
  <si>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</si>
  <si>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</si>
  <si>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</si>
  <si>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</si>
  <si>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</si>
  <si>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</si>
  <si>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</si>
  <si>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</si>
  <si>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</si>
  <si>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</si>
  <si>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</si>
  <si>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</si>
  <si>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</si>
  <si>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</si>
  <si>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</si>
  <si>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</si>
  <si>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</si>
  <si>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</si>
  <si>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</si>
  <si>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</si>
  <si>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</si>
  <si>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</si>
  <si>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</si>
  <si>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</si>
  <si>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</si>
  <si>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</si>
  <si>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</si>
  <si>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</si>
  <si>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</si>
  <si>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</si>
  <si>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</si>
  <si>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</si>
  <si>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</si>
  <si>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</si>
  <si>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</si>
  <si>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</si>
  <si>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</si>
  <si>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</si>
  <si>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</si>
  <si>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</si>
  <si>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</si>
  <si>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</si>
  <si>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</si>
  <si>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</si>
  <si>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</si>
  <si>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</si>
  <si>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</si>
  <si>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</si>
  <si>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</si>
  <si>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</si>
  <si>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</si>
  <si>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</si>
  <si>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</si>
  <si>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</si>
  <si>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</si>
  <si>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</si>
  <si>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</si>
  <si>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</si>
  <si>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</si>
  <si>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</si>
  <si>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</si>
  <si>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</si>
  <si>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</si>
  <si>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</si>
  <si>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</si>
  <si>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</si>
  <si>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</si>
  <si>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</si>
  <si>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</si>
  <si>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</si>
  <si>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</si>
  <si>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</si>
  <si>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</si>
  <si>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</si>
  <si>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</si>
  <si>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</si>
  <si>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</si>
  <si>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</si>
  <si>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</si>
  <si>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</si>
  <si>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</si>
  <si>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</si>
  <si>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</si>
  <si>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</si>
  <si>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</si>
  <si>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</si>
  <si>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</si>
  <si>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</si>
  <si>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</si>
  <si>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</si>
  <si>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</si>
  <si>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</si>
  <si>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</si>
  <si>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</si>
  <si>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</si>
  <si>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</si>
  <si>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</si>
  <si>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</si>
  <si>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</si>
  <si>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</si>
  <si>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</si>
  <si>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</si>
  <si>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</si>
  <si>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</si>
  <si>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</si>
  <si>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</si>
  <si>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</si>
  <si>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</si>
  <si>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</si>
  <si>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</si>
  <si>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</si>
  <si>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</si>
  <si>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</si>
  <si>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</si>
  <si>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</si>
  <si>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</si>
  <si>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</si>
  <si>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</si>
  <si>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</si>
  <si>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</si>
  <si>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</si>
  <si>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</si>
  <si>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</si>
  <si>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</si>
  <si>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</si>
  <si>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</si>
  <si>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</si>
  <si>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</si>
  <si>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</si>
  <si>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</si>
  <si>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</si>
  <si>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</si>
  <si>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</si>
  <si>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</si>
  <si>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</si>
  <si>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</si>
  <si>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</si>
  <si>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</si>
  <si>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</si>
  <si>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</si>
  <si>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</si>
  <si>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</si>
  <si>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</si>
  <si>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</si>
  <si>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</si>
  <si>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</si>
  <si>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</si>
  <si>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</si>
  <si>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</si>
  <si>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</si>
  <si>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</si>
  <si>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</si>
  <si>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</si>
  <si>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</si>
  <si>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</si>
  <si>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</si>
  <si>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</si>
  <si>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</si>
  <si>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</si>
  <si>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</si>
  <si>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</si>
  <si>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</si>
  <si>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</si>
  <si>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</si>
  <si>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</si>
  <si>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</si>
  <si>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</si>
  <si>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</si>
  <si>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</si>
  <si>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</si>
  <si>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</si>
  <si>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</si>
  <si>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</si>
  <si>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</si>
  <si>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</si>
  <si>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</si>
  <si>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</si>
  <si>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</si>
  <si>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</si>
  <si>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</si>
  <si>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</si>
  <si>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</si>
  <si>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</si>
  <si>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</si>
  <si>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</si>
  <si>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</si>
  <si>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</si>
  <si>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</si>
  <si>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</si>
  <si>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</si>
  <si>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</si>
  <si>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</si>
  <si>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</si>
  <si>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</si>
  <si>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</si>
  <si>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</si>
  <si>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</si>
  <si>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</si>
  <si>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</si>
  <si>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</si>
  <si>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</si>
  <si>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</si>
  <si>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</si>
  <si>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</si>
  <si>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</si>
  <si>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</si>
  <si>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</si>
  <si>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</si>
  <si>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</si>
  <si>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</si>
  <si>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</si>
  <si>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</si>
  <si>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</si>
  <si>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</si>
  <si>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</si>
  <si>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</si>
  <si>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</si>
  <si>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</si>
  <si>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</si>
  <si>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</si>
  <si>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</si>
  <si>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</si>
  <si>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</si>
  <si>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</si>
  <si>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</si>
  <si>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</si>
  <si>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</si>
  <si>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</si>
  <si>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</si>
  <si>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</si>
  <si>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</si>
  <si>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</si>
  <si>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</si>
  <si>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</si>
  <si>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</si>
  <si>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</si>
  <si>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</si>
  <si>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</si>
  <si>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</si>
  <si>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</si>
  <si>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</si>
  <si>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</si>
  <si>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</si>
  <si>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</si>
  <si>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</si>
  <si>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</si>
  <si>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</si>
  <si>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</si>
  <si>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</si>
  <si>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</si>
  <si>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</si>
  <si>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</si>
  <si>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</si>
  <si>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</si>
  <si>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</si>
  <si>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</si>
  <si>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</si>
  <si>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</si>
  <si>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</si>
  <si>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</si>
  <si>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</si>
  <si>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</si>
  <si>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</si>
  <si>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</si>
  <si>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</si>
  <si>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</si>
  <si>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</si>
  <si>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</si>
  <si>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</si>
  <si>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</si>
  <si>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</si>
  <si>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</si>
  <si>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</si>
  <si>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</si>
  <si>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</si>
  <si>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</si>
  <si>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</si>
  <si>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</si>
  <si>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</si>
  <si>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</si>
  <si>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</si>
  <si>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</si>
  <si>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</si>
  <si>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</si>
  <si>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</si>
  <si>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</si>
  <si>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</si>
  <si>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</si>
  <si>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</si>
  <si>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</si>
  <si>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</si>
  <si>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</si>
  <si>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</si>
  <si>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</si>
  <si>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</si>
  <si>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</si>
  <si>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</si>
  <si>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</si>
  <si>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</si>
  <si>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</si>
  <si>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</si>
  <si>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</si>
  <si>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</si>
  <si>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</si>
  <si>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</si>
  <si>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</si>
  <si>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</si>
  <si>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</si>
  <si>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</si>
  <si>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</si>
  <si>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</si>
  <si>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</si>
  <si>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</si>
  <si>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</si>
  <si>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</si>
  <si>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</si>
  <si>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</si>
  <si>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</si>
  <si>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</si>
  <si>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</si>
  <si>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</si>
  <si>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</si>
  <si>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</si>
  <si>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</si>
  <si>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</si>
  <si>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</si>
  <si>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</si>
  <si>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</si>
  <si>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</si>
  <si>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</si>
  <si>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</si>
  <si>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</si>
  <si>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</si>
  <si>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</si>
  <si>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</si>
  <si>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</si>
  <si>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</si>
  <si>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</si>
  <si>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</si>
  <si>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</si>
  <si>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</si>
  <si>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</si>
  <si>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</si>
  <si>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</si>
  <si>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</si>
  <si>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</si>
  <si>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</si>
  <si>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</si>
  <si>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</si>
  <si>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</si>
  <si>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</si>
  <si>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</si>
  <si>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</si>
  <si>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</si>
  <si>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</si>
  <si>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</si>
  <si>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</si>
  <si>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</si>
  <si>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</si>
  <si>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</si>
  <si>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</si>
  <si>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</si>
  <si>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</si>
  <si>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</si>
  <si>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</si>
  <si>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</si>
  <si>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</si>
  <si>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</si>
  <si>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</si>
  <si>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</si>
  <si>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</si>
  <si>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</si>
  <si>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</si>
  <si>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</si>
  <si>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</si>
  <si>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</si>
  <si>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</si>
  <si>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</si>
  <si>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</si>
  <si>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</si>
  <si>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</si>
  <si>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</si>
  <si>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</si>
  <si>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</si>
  <si>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</si>
  <si>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</si>
  <si>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</si>
  <si>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</si>
  <si>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</si>
  <si>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</si>
  <si>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</si>
  <si>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</si>
  <si>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</si>
  <si>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</si>
  <si>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</si>
  <si>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</si>
  <si>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</si>
  <si>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</si>
  <si>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</si>
  <si>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</si>
  <si>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</si>
  <si>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</si>
  <si>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</si>
  <si>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</si>
  <si>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</si>
  <si>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</si>
  <si>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</si>
  <si>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</si>
  <si>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</si>
  <si>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</si>
  <si>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</si>
  <si>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</si>
  <si>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</si>
  <si>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</si>
  <si>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</si>
  <si>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</si>
  <si>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</si>
  <si>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</si>
  <si>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</si>
  <si>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</si>
  <si>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</si>
  <si>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</si>
  <si>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</si>
  <si>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</si>
  <si>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</si>
  <si>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</si>
  <si>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</si>
  <si>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</si>
  <si>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</si>
  <si>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</si>
  <si>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</si>
  <si>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</si>
  <si>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</si>
  <si>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</si>
  <si>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</si>
  <si>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</si>
  <si>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</si>
  <si>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</si>
  <si>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</si>
  <si>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</si>
  <si>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</si>
  <si>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</si>
  <si>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</si>
  <si>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</si>
  <si>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</si>
  <si>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</si>
  <si>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</si>
  <si>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</si>
  <si>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</si>
  <si>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</si>
  <si>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</si>
  <si>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</si>
  <si>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</si>
  <si>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</si>
  <si>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</si>
  <si>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</si>
  <si>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</si>
  <si>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</si>
  <si>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</si>
  <si>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</si>
  <si>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</si>
  <si>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</si>
  <si>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</si>
  <si>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</si>
  <si>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</si>
  <si>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</si>
  <si>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</si>
  <si>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</si>
  <si>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</si>
  <si>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</si>
  <si>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</si>
  <si>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</si>
  <si>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</si>
  <si>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</si>
  <si>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</si>
  <si>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</si>
  <si>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</si>
  <si>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</si>
  <si>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</si>
  <si>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</si>
  <si>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</si>
  <si>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</si>
  <si>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</si>
  <si>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</si>
  <si>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</si>
  <si>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</si>
  <si>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</si>
  <si>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</si>
  <si>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</si>
  <si>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</si>
  <si>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</si>
  <si>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</si>
  <si>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</si>
  <si>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</si>
  <si>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</si>
  <si>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</si>
  <si>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</si>
  <si>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</si>
  <si>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</si>
  <si>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</si>
  <si>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</si>
  <si>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</si>
  <si>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</si>
  <si>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</si>
  <si>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</si>
  <si>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</si>
  <si>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</si>
  <si>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</si>
  <si>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</si>
  <si>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</si>
  <si>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</si>
  <si>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</si>
  <si>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</si>
  <si>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</si>
  <si>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</si>
  <si>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</si>
  <si>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</si>
  <si>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</si>
  <si>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</si>
  <si>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</si>
  <si>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</si>
  <si>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</si>
  <si>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</si>
  <si>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</si>
  <si>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</si>
  <si>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</si>
  <si>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</si>
  <si>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</si>
  <si>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</si>
  <si>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</si>
  <si>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</si>
  <si>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</si>
  <si>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</si>
  <si>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</si>
  <si>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</si>
  <si>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</si>
  <si>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</si>
  <si>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</si>
  <si>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</si>
  <si>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</si>
  <si>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</si>
  <si>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</si>
  <si>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</si>
  <si>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</si>
  <si>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</si>
  <si>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</si>
  <si>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</si>
  <si>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</si>
  <si>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</si>
  <si>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</si>
  <si>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</si>
  <si>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</si>
  <si>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</si>
  <si>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</si>
  <si>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</si>
  <si>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</si>
  <si>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</si>
  <si>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</si>
  <si>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</si>
  <si>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</si>
  <si>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</si>
  <si>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</si>
  <si>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</si>
  <si>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</si>
  <si>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</si>
  <si>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</si>
  <si>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</si>
  <si>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</si>
  <si>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</si>
  <si>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</si>
  <si>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</si>
  <si>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</si>
  <si>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</si>
  <si>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</si>
  <si>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</si>
  <si>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</si>
  <si>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</si>
  <si>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</si>
  <si>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</si>
  <si>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</si>
  <si>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</si>
  <si>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</si>
  <si>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</si>
  <si>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</si>
  <si>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</si>
  <si>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</si>
  <si>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</si>
  <si>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</si>
  <si>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</si>
  <si>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</si>
  <si>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</si>
  <si>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</si>
  <si>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</si>
  <si>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</si>
  <si>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</si>
  <si>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</si>
  <si>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</si>
  <si>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</si>
  <si>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</si>
  <si>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</si>
  <si>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</si>
  <si>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</si>
  <si>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</si>
  <si>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</si>
  <si>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</si>
  <si>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</si>
  <si>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</si>
  <si>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</si>
  <si>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</si>
  <si>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</si>
  <si>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</si>
  <si>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</si>
  <si>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</si>
  <si>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</si>
  <si>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</si>
  <si>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</si>
  <si>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</si>
  <si>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</si>
  <si>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</si>
  <si>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</si>
  <si>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</si>
  <si>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</si>
  <si>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</si>
  <si>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</si>
  <si>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</si>
  <si>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</si>
  <si>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</si>
  <si>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</si>
  <si>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</si>
  <si>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</si>
  <si>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</si>
  <si>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</si>
  <si>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</si>
  <si>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</si>
  <si>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</si>
  <si>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</si>
  <si>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</si>
  <si>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</si>
  <si>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</si>
  <si>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</si>
  <si>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</si>
  <si>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</si>
  <si>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</si>
  <si>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</si>
  <si>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</si>
  <si>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</si>
  <si>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</si>
  <si>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</si>
  <si>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</si>
  <si>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</si>
  <si>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</si>
  <si>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</si>
  <si>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</si>
  <si>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</si>
  <si>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</si>
  <si>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</si>
  <si>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</si>
  <si>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</si>
  <si>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</si>
  <si>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</si>
  <si>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</si>
  <si>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</si>
  <si>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</si>
  <si>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</si>
  <si>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</si>
  <si>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</si>
  <si>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</si>
  <si>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</si>
  <si>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</si>
  <si>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</si>
  <si>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</si>
  <si>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</si>
  <si>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</si>
  <si>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</si>
  <si>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</si>
  <si>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</si>
  <si>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</si>
  <si>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</si>
  <si>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</si>
  <si>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</si>
  <si>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</si>
  <si>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</si>
  <si>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</si>
  <si>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</si>
  <si>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</si>
  <si>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</si>
  <si>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</si>
  <si>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</si>
  <si>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</si>
  <si>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</si>
  <si>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</si>
  <si>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</si>
  <si>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</si>
  <si>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</si>
  <si>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</si>
  <si>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</si>
  <si>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</si>
  <si>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</si>
  <si>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</si>
  <si>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</si>
  <si>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</si>
  <si>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</si>
  <si>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</si>
  <si>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</si>
  <si>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</si>
  <si>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</si>
  <si>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</si>
  <si>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</si>
  <si>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</si>
  <si>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</si>
  <si>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</si>
  <si>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</si>
  <si>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</si>
  <si>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</si>
  <si>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</si>
  <si>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</si>
  <si>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</si>
  <si>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</si>
  <si>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</si>
  <si>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</si>
  <si>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</si>
  <si>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</si>
  <si>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</si>
  <si>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</si>
  <si>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</si>
  <si>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</si>
  <si>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</si>
  <si>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</si>
  <si>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</si>
  <si>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</si>
  <si>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</si>
  <si>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</si>
  <si>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</si>
  <si>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</si>
  <si>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</si>
  <si>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</si>
  <si>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</si>
  <si>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</si>
  <si>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</si>
  <si>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</si>
  <si>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</si>
  <si>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</si>
  <si>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</si>
  <si>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</si>
  <si>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</si>
  <si>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</si>
  <si>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</si>
  <si>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</si>
  <si>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</si>
  <si>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</si>
  <si>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</si>
  <si>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</si>
  <si>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</si>
  <si>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</si>
  <si>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</si>
  <si>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</si>
  <si>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</si>
  <si>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</si>
  <si>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</si>
  <si>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</si>
  <si>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</si>
  <si>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</si>
  <si>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</si>
  <si>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</si>
  <si>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</si>
  <si>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</si>
  <si>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</si>
  <si>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</si>
  <si>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</si>
  <si>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</si>
  <si>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</si>
  <si>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</si>
  <si>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</si>
  <si>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</si>
  <si>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</si>
  <si>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</si>
  <si>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</si>
  <si>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</si>
  <si>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</si>
  <si>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</si>
  <si>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</si>
  <si>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</si>
  <si>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</si>
  <si>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</si>
  <si>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</si>
  <si>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</si>
  <si>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</si>
  <si>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</si>
  <si>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</si>
  <si>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</si>
  <si>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</si>
  <si>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</si>
  <si>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</si>
  <si>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</si>
  <si>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</si>
  <si>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</si>
  <si>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</si>
  <si>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</si>
  <si>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</si>
  <si>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</si>
  <si>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</si>
  <si>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</si>
  <si>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</si>
  <si>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</si>
  <si>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</si>
  <si>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</si>
  <si>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</si>
  <si>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</si>
  <si>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</si>
  <si>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</si>
  <si>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</si>
  <si>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</si>
  <si>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</si>
  <si>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</si>
  <si>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</si>
  <si>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</si>
  <si>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</si>
  <si>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</si>
  <si>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</si>
  <si>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</si>
  <si>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</si>
  <si>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</si>
  <si>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</si>
  <si>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</si>
  <si>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</si>
  <si>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</si>
  <si>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</si>
  <si>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</si>
  <si>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</si>
  <si>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</si>
  <si>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</si>
  <si>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</si>
  <si>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</si>
  <si>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</si>
  <si>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</si>
  <si>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</si>
  <si>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</si>
  <si>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</si>
  <si>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</si>
  <si>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</si>
  <si>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</si>
  <si>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</si>
  <si>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</si>
  <si>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</si>
  <si>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</si>
  <si>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</si>
  <si>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</si>
  <si>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</si>
  <si>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</si>
  <si>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</si>
  <si>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</si>
  <si>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</si>
  <si>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</si>
  <si>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</si>
  <si>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</si>
  <si>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</si>
  <si>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</si>
  <si>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</si>
  <si>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</si>
  <si>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</si>
  <si>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</si>
  <si>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</si>
  <si>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</si>
  <si>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</si>
  <si>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</si>
  <si>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</si>
  <si>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</si>
  <si>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</si>
  <si>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</si>
  <si>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</si>
  <si>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</si>
  <si>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</si>
  <si>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</si>
  <si>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</si>
  <si>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</si>
  <si>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</si>
  <si>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</si>
  <si>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</si>
  <si>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</si>
  <si>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</si>
  <si>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</si>
  <si>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</si>
  <si>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</si>
  <si>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</si>
  <si>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</si>
  <si>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</si>
  <si>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</si>
  <si>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</si>
  <si>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</si>
  <si>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</si>
  <si>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</si>
  <si>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</si>
  <si>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</si>
  <si>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</si>
  <si>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</si>
  <si>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</si>
  <si>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</si>
  <si>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</si>
  <si>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</si>
  <si>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</si>
  <si>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</si>
  <si>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</si>
  <si>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</si>
  <si>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</si>
  <si>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</si>
  <si>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</si>
  <si>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</si>
  <si>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</si>
  <si>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</si>
  <si>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</si>
  <si>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</si>
  <si>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</si>
  <si>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</si>
  <si>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</si>
  <si>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</si>
  <si>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</si>
  <si>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</si>
  <si>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</si>
  <si>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</si>
  <si>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</si>
  <si>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</si>
  <si>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</si>
  <si>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</si>
  <si>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</si>
  <si>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</si>
  <si>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</si>
  <si>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</si>
  <si>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</si>
  <si>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</si>
  <si>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</si>
  <si>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</si>
  <si>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</si>
  <si>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</si>
  <si>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</si>
  <si>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</si>
  <si>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</si>
  <si>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</si>
  <si>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</si>
  <si>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</si>
  <si>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</si>
  <si>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</si>
  <si>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</si>
  <si>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</si>
  <si>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</si>
  <si>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</si>
  <si>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</si>
  <si>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</si>
  <si>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</si>
  <si>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</si>
  <si>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</si>
  <si>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</si>
  <si>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</si>
  <si>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</si>
  <si>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</si>
  <si>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</si>
  <si>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</si>
  <si>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</si>
  <si>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</si>
  <si>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</si>
  <si>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</si>
  <si>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</si>
  <si>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</si>
  <si>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</si>
  <si>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</si>
  <si>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</si>
  <si>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</si>
  <si>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</si>
  <si>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</si>
  <si>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</si>
  <si>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</si>
  <si>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</si>
  <si>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</si>
  <si>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</si>
  <si>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</si>
  <si>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</si>
  <si>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</si>
  <si>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</si>
  <si>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</si>
  <si>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</si>
  <si>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</si>
  <si>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</si>
  <si>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</si>
  <si>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</si>
  <si>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</si>
  <si>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</si>
  <si>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</si>
  <si>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</si>
  <si>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</si>
  <si>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</si>
  <si>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</si>
  <si>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</si>
  <si>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</si>
  <si>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</si>
  <si>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</si>
  <si>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</si>
  <si>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</si>
  <si>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</si>
  <si>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</si>
  <si>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</si>
  <si>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</si>
  <si>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</si>
  <si>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</si>
  <si>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</si>
  <si>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</si>
  <si>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</si>
  <si>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</si>
  <si>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</si>
  <si>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</si>
  <si>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</si>
  <si>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</si>
  <si>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</si>
  <si>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</si>
  <si>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</si>
  <si>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</si>
  <si>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</si>
  <si>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</si>
  <si>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</si>
  <si>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</si>
  <si>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</si>
  <si>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</si>
  <si>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</si>
  <si>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</si>
  <si>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</si>
  <si>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</si>
  <si>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</si>
  <si>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</si>
  <si>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</si>
  <si>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</si>
  <si>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</si>
  <si>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</si>
  <si>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</si>
  <si>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</si>
  <si>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</si>
  <si>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</si>
  <si>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</si>
  <si>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</si>
  <si>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</si>
  <si>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</si>
  <si>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</si>
  <si>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</si>
  <si>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</si>
  <si>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</si>
  <si>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</si>
  <si>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</si>
  <si>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</si>
  <si>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</si>
  <si>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</si>
  <si>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</si>
  <si>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</si>
  <si>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</si>
  <si>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</si>
  <si>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</si>
  <si>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</si>
  <si>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</si>
  <si>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</si>
  <si>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</si>
  <si>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</si>
  <si>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</si>
  <si>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</si>
  <si>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</si>
  <si>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</si>
  <si>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</si>
  <si>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</si>
  <si>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</si>
  <si>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</si>
  <si>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</si>
  <si>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</si>
  <si>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</si>
  <si>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</si>
  <si>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</si>
  <si>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</si>
  <si>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</si>
  <si>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</si>
  <si>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</si>
  <si>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</si>
  <si>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</si>
  <si>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</si>
  <si>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</si>
  <si>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</si>
  <si>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</si>
  <si>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</si>
  <si>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</si>
  <si>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</si>
  <si>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</si>
  <si>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</si>
  <si>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</si>
  <si>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</si>
  <si>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</si>
  <si>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</si>
  <si>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</si>
  <si>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</si>
  <si>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</si>
  <si>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</si>
  <si>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</si>
  <si>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</si>
  <si>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</si>
  <si>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</si>
  <si>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</si>
  <si>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</si>
  <si>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</si>
  <si>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</si>
  <si>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</si>
  <si>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</si>
  <si>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</si>
  <si>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</si>
  <si>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</si>
  <si>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</si>
  <si>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</si>
  <si>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</si>
  <si>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</si>
  <si>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</si>
  <si>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</si>
  <si>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</si>
  <si>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</si>
  <si>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</si>
  <si>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</si>
  <si>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</si>
  <si>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</si>
  <si>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</si>
  <si>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</si>
  <si>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</si>
  <si>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</si>
  <si>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</si>
  <si>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</si>
  <si>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</si>
  <si>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</si>
  <si>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</si>
  <si>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</si>
  <si>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</si>
  <si>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</si>
  <si>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</si>
  <si>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</si>
  <si>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</si>
  <si>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</si>
  <si>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</si>
  <si>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</si>
  <si>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</si>
  <si>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</si>
  <si>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</si>
  <si>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</si>
  <si>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</si>
  <si>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</si>
  <si>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</si>
  <si>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</si>
  <si>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</si>
  <si>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</si>
  <si>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</si>
  <si>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</si>
  <si>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</si>
  <si>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</si>
  <si>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</si>
  <si>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</si>
  <si>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</si>
  <si>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</si>
  <si>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</si>
  <si>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</si>
  <si>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</si>
  <si>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</si>
  <si>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</si>
  <si>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</si>
  <si>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</si>
  <si>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</si>
  <si>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</si>
  <si>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</si>
  <si>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</si>
  <si>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</si>
  <si>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</si>
  <si>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</si>
  <si>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</si>
  <si>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</si>
  <si>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</si>
  <si>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</si>
  <si>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</si>
  <si>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</si>
  <si>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</si>
  <si>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</si>
  <si>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</si>
  <si>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</si>
  <si>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</si>
  <si>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</si>
  <si>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</si>
  <si>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</si>
  <si>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</si>
  <si>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</si>
  <si>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</si>
  <si>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</si>
  <si>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</si>
  <si>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</si>
  <si>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</si>
  <si>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</si>
  <si>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</si>
  <si>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</si>
  <si>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</si>
  <si>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</si>
  <si>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</si>
  <si>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</si>
  <si>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</si>
  <si>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</si>
  <si>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</si>
  <si>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</si>
  <si>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</si>
  <si>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</si>
  <si>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</si>
  <si>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</si>
  <si>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</si>
  <si>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</si>
  <si>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</si>
  <si>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</si>
  <si>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</si>
  <si>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</si>
  <si>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</si>
  <si>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</si>
  <si>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</si>
  <si>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</si>
  <si>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</si>
  <si>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</si>
  <si>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</si>
  <si>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</si>
  <si>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</si>
  <si>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</si>
  <si>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</si>
  <si>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</si>
  <si>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</si>
  <si>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</si>
  <si>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</si>
  <si>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</si>
  <si>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</si>
  <si>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</si>
  <si>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</si>
  <si>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</si>
  <si>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</si>
  <si>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</si>
  <si>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</si>
  <si>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</si>
  <si>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</si>
  <si>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</si>
  <si>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</si>
  <si>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</si>
  <si>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</si>
  <si>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</si>
  <si>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</si>
  <si>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</si>
  <si>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</si>
  <si>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</si>
  <si>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</si>
  <si>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</si>
  <si>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</si>
  <si>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</si>
  <si>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</si>
  <si>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</si>
  <si>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</si>
  <si>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</si>
  <si>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</si>
  <si>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</si>
  <si>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</si>
  <si>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</si>
  <si>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</si>
  <si>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</si>
  <si>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</si>
  <si>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</si>
  <si>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</si>
  <si>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</si>
  <si>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</si>
  <si>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</si>
  <si>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</si>
  <si>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</si>
  <si>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</si>
  <si>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</si>
  <si>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</si>
  <si>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</si>
  <si>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</si>
  <si>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</si>
  <si>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</si>
  <si>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</si>
  <si>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</si>
  <si>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</si>
  <si>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</si>
  <si>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</si>
  <si>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</si>
  <si>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</si>
  <si>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</si>
  <si>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</si>
  <si>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</si>
  <si>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</si>
  <si>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</si>
  <si>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</si>
  <si>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</si>
  <si>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</si>
  <si>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</si>
  <si>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</si>
  <si>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</si>
  <si>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</si>
  <si>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</si>
  <si>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</si>
  <si>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</si>
  <si>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</si>
  <si>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</si>
  <si>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</si>
  <si>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</si>
  <si>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</si>
  <si>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</si>
  <si>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</si>
  <si>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</si>
  <si>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</si>
  <si>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</si>
  <si>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</si>
  <si>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</si>
  <si>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</si>
  <si>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</si>
  <si>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</si>
  <si>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</si>
  <si>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</si>
  <si>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</si>
  <si>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</si>
  <si>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</si>
  <si>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</si>
  <si>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</si>
  <si>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</si>
  <si>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</si>
  <si>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</si>
  <si>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</si>
  <si>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</si>
  <si>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</si>
  <si>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</si>
  <si>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</si>
  <si>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</si>
  <si>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</si>
  <si>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</si>
  <si>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</si>
  <si>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</si>
  <si>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</si>
  <si>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</si>
  <si>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</si>
  <si>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</si>
  <si>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</si>
  <si>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</si>
  <si>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</si>
  <si>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</si>
  <si>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</si>
  <si>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</si>
  <si>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</si>
  <si>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</si>
  <si>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</si>
  <si>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</si>
  <si>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</si>
  <si>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</si>
  <si>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</si>
  <si>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</si>
  <si>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</si>
  <si>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</si>
  <si>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</si>
  <si>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</si>
  <si>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</si>
  <si>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</si>
  <si>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</si>
  <si>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</si>
  <si>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</si>
  <si>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</si>
  <si>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</si>
  <si>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</si>
  <si>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</si>
  <si>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</si>
  <si>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</si>
  <si>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</si>
  <si>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</si>
  <si>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</si>
  <si>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</si>
  <si>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</si>
  <si>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</si>
  <si>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</si>
  <si>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</si>
  <si>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</si>
  <si>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</si>
  <si>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</si>
  <si>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</si>
  <si>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</si>
  <si>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</si>
  <si>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</si>
  <si>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</si>
  <si>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</si>
  <si>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</si>
  <si>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</si>
  <si>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</si>
  <si>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</si>
  <si>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</si>
  <si>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</si>
  <si>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</si>
  <si>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</si>
  <si>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</si>
  <si>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</si>
  <si>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</si>
  <si>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</si>
  <si>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</si>
  <si>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</si>
  <si>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</si>
  <si>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</si>
  <si>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</si>
  <si>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</si>
  <si>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</si>
  <si>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</si>
  <si>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</si>
  <si>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</si>
  <si>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</si>
  <si>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</si>
  <si>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</si>
  <si>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</si>
  <si>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</si>
  <si>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</si>
  <si>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</si>
  <si>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</si>
  <si>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</si>
  <si>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</si>
  <si>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</si>
  <si>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</si>
  <si>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</si>
  <si>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</si>
  <si>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</si>
  <si>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</si>
  <si>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</si>
  <si>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</si>
  <si>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</si>
  <si>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</si>
  <si>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</si>
  <si>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</si>
  <si>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</si>
  <si>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</si>
  <si>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</si>
  <si>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</si>
  <si>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</si>
  <si>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</si>
  <si>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</si>
  <si>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</si>
  <si>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</si>
  <si>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</si>
  <si>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</si>
  <si>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</si>
  <si>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</si>
  <si>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</si>
  <si>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</si>
  <si>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</si>
  <si>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</si>
  <si>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</si>
  <si>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</si>
  <si>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</si>
  <si>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</si>
  <si>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</si>
  <si>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</si>
  <si>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</si>
  <si>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</si>
  <si>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</si>
  <si>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</si>
  <si>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</si>
  <si>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</si>
  <si>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</si>
  <si>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</si>
  <si>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</si>
  <si>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</si>
  <si>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</si>
  <si>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</si>
  <si>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</si>
  <si>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</si>
  <si>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</si>
  <si>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</si>
  <si>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</si>
  <si>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</si>
  <si>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</si>
  <si>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</si>
  <si>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</si>
  <si>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</si>
  <si>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</si>
  <si>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</si>
  <si>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</si>
  <si>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</si>
  <si>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</si>
  <si>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</si>
  <si>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</si>
  <si>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</si>
  <si>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</si>
  <si>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</si>
  <si>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</si>
  <si>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</si>
  <si>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</si>
  <si>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</si>
  <si>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</si>
  <si>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</si>
  <si>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</si>
  <si>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</si>
  <si>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</si>
  <si>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</si>
  <si>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</si>
  <si>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</si>
  <si>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</si>
  <si>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</si>
  <si>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</si>
  <si>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</si>
  <si>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</si>
  <si>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</si>
  <si>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</si>
  <si>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</si>
  <si>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</si>
  <si>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</si>
  <si>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</si>
  <si>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</si>
  <si>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</si>
  <si>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</si>
  <si>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</si>
  <si>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</si>
  <si>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</si>
  <si>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</si>
  <si>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</si>
  <si>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</si>
  <si>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</si>
  <si>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</si>
  <si>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</si>
  <si>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</si>
  <si>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</si>
  <si>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</si>
  <si>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</si>
  <si>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</si>
  <si>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</si>
  <si>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</si>
  <si>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</si>
  <si>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</si>
  <si>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</si>
  <si>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</si>
  <si>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</si>
  <si>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</si>
  <si>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</si>
  <si>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</si>
  <si>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</si>
  <si>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</si>
  <si>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</si>
  <si>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</si>
  <si>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</si>
  <si>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</si>
  <si>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</si>
  <si>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</si>
  <si>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</si>
  <si>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</si>
  <si>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</si>
  <si>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</si>
  <si>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</si>
  <si>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</si>
  <si>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</si>
  <si>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</si>
  <si>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</si>
  <si>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</si>
  <si>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</si>
  <si>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</si>
  <si>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</si>
  <si>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</si>
  <si>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</si>
  <si>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</si>
  <si>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</si>
  <si>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</si>
  <si>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</si>
  <si>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</si>
  <si>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</si>
  <si>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</si>
  <si>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</si>
  <si>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</si>
  <si>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</si>
  <si>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</si>
  <si>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</si>
  <si>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</si>
  <si>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</si>
  <si>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</si>
  <si>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</si>
  <si>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</si>
  <si>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</si>
  <si>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</si>
  <si>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</si>
  <si>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</si>
  <si>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</si>
  <si>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</si>
  <si>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</si>
  <si>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</si>
  <si>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</si>
  <si>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</si>
  <si>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</si>
  <si>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</si>
  <si>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</si>
  <si>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</si>
  <si>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</si>
  <si>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</si>
  <si>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</si>
  <si>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</si>
  <si>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</si>
  <si>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</si>
  <si>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</si>
  <si>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</si>
  <si>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</si>
  <si>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</si>
  <si>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</si>
  <si>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</si>
  <si>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</si>
  <si>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</si>
  <si>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</si>
  <si>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</si>
  <si>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</si>
  <si>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</si>
  <si>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</si>
  <si>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</si>
  <si>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</si>
  <si>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</si>
  <si>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</si>
  <si>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</si>
  <si>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</si>
  <si>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</si>
  <si>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</si>
  <si>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</si>
  <si>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</si>
  <si>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</si>
  <si>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</si>
  <si>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</si>
  <si>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</si>
  <si>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</si>
  <si>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</si>
  <si>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</si>
  <si>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</si>
  <si>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</si>
  <si>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</si>
  <si>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</si>
  <si>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</si>
  <si>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</si>
  <si>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</si>
  <si>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</si>
  <si>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</si>
  <si>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</si>
  <si>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</si>
  <si>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</si>
  <si>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</si>
  <si>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</si>
  <si>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</si>
  <si>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</si>
  <si>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</si>
  <si>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</si>
  <si>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</si>
  <si>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</si>
  <si>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</si>
  <si>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</si>
  <si>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</si>
  <si>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</si>
  <si>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</si>
  <si>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</si>
  <si>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</si>
  <si>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</si>
  <si>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</si>
  <si>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</si>
  <si>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</si>
  <si>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</si>
  <si>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</si>
  <si>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</si>
  <si>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</si>
  <si>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</si>
  <si>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</si>
  <si>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</si>
  <si>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</si>
  <si>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</si>
  <si>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</si>
  <si>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</si>
  <si>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</si>
  <si>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</si>
  <si>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</si>
  <si>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</si>
  <si>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</si>
  <si>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</si>
  <si>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</si>
  <si>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</si>
  <si>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</si>
  <si>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</si>
  <si>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</si>
  <si>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</si>
  <si>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</si>
  <si>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</si>
  <si>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</si>
  <si>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</si>
  <si>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</si>
  <si>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</si>
  <si>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</si>
  <si>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</si>
  <si>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</si>
  <si>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</si>
  <si>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</si>
  <si>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</si>
  <si>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</si>
  <si>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</si>
  <si>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</si>
  <si>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</si>
  <si>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</si>
  <si>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</si>
  <si>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</si>
  <si>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</si>
  <si>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</si>
  <si>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</si>
  <si>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</si>
  <si>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</si>
  <si>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</si>
  <si>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</si>
  <si>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</si>
  <si>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</si>
  <si>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</si>
  <si>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</si>
  <si>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</si>
  <si>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</si>
  <si>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</si>
  <si>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</si>
  <si>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</si>
  <si>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</si>
  <si>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</si>
  <si>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</si>
  <si>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</si>
  <si>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</si>
  <si>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</si>
  <si>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</si>
  <si>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</si>
  <si>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</si>
  <si>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</si>
  <si>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</si>
  <si>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</si>
  <si>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</si>
  <si>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</si>
  <si>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</si>
  <si>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</si>
  <si>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</si>
  <si>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</si>
  <si>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</si>
  <si>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</si>
  <si>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</si>
  <si>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</si>
  <si>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</si>
  <si>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</si>
  <si>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</si>
  <si>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</si>
  <si>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</si>
  <si>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</si>
  <si>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</si>
  <si>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</si>
  <si>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</si>
  <si>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</si>
  <si>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</si>
  <si>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</si>
  <si>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</si>
  <si>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</si>
  <si>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</si>
  <si>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</si>
  <si>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</si>
  <si>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</si>
  <si>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</si>
  <si>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</si>
  <si>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</si>
  <si>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</si>
  <si>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</si>
  <si>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</si>
  <si>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</si>
  <si>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</si>
  <si>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</si>
  <si>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</si>
  <si>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</si>
  <si>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</si>
  <si>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</si>
  <si>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</si>
  <si>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</si>
  <si>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</si>
  <si>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</si>
  <si>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</si>
  <si>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</si>
  <si>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</si>
  <si>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</si>
  <si>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</si>
  <si>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</si>
  <si>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</si>
  <si>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</si>
  <si>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</si>
  <si>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</si>
  <si>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</si>
  <si>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</si>
  <si>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</si>
  <si>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</si>
  <si>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</si>
  <si>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</si>
  <si>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</si>
  <si>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</si>
  <si>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</si>
  <si>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</si>
  <si>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</si>
  <si>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</si>
  <si>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</si>
  <si>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</si>
  <si>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</si>
  <si>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</si>
  <si>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</si>
  <si>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</si>
  <si>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</si>
  <si>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</si>
  <si>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</si>
  <si>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</si>
  <si>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</si>
  <si>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</si>
  <si>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</si>
  <si>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</si>
  <si>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</si>
  <si>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</si>
  <si>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</si>
  <si>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</si>
  <si>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</si>
  <si>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</si>
  <si>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</si>
  <si>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</si>
  <si>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</si>
  <si>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</si>
  <si>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</si>
  <si>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</si>
  <si>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</si>
  <si>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</si>
  <si>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</si>
  <si>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</si>
  <si>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</si>
  <si>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</si>
  <si>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</si>
  <si>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</si>
  <si>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</si>
  <si>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</si>
  <si>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</si>
  <si>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</si>
  <si>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</si>
  <si>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</si>
  <si>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</si>
  <si>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</si>
  <si>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</si>
  <si>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</si>
  <si>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</si>
  <si>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</si>
  <si>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</si>
  <si>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</si>
  <si>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</si>
  <si>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</si>
  <si>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</si>
  <si>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</si>
  <si>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</si>
  <si>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</si>
  <si>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</si>
  <si>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</si>
  <si>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</si>
  <si>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</si>
  <si>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</si>
  <si>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</si>
  <si>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</si>
  <si>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</si>
  <si>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</si>
  <si>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</si>
  <si>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</si>
  <si>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</si>
  <si>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</si>
  <si>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</si>
  <si>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</si>
  <si>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</si>
  <si>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</si>
  <si>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</si>
  <si>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</si>
  <si>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</si>
  <si>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</si>
  <si>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</si>
  <si>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</si>
  <si>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</si>
  <si>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</si>
  <si>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</si>
  <si>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</si>
  <si>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</si>
  <si>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</si>
  <si>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</si>
  <si>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</si>
  <si>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</si>
  <si>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</si>
  <si>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</si>
  <si>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</si>
  <si>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</si>
  <si>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</si>
  <si>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</si>
  <si>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</si>
  <si>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</si>
  <si>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</si>
  <si>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</si>
  <si>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</si>
  <si>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</si>
  <si>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</si>
  <si>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</si>
  <si>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</si>
  <si>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</si>
  <si>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</si>
  <si>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</si>
  <si>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</si>
  <si>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</si>
  <si>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</si>
  <si>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</si>
  <si>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</si>
  <si>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</si>
  <si>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</si>
  <si>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</si>
  <si>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</si>
  <si>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</si>
  <si>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</si>
  <si>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</si>
  <si>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</si>
  <si>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</si>
  <si>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</si>
  <si>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</si>
  <si>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</si>
  <si>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</si>
  <si>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</si>
  <si>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</si>
  <si>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</si>
  <si>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</si>
  <si>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</si>
  <si>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</si>
  <si>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</si>
  <si>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</si>
  <si>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</si>
  <si>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</si>
  <si>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</si>
  <si>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</si>
  <si>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</si>
  <si>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</si>
  <si>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</si>
  <si>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</si>
  <si>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</si>
  <si>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</si>
  <si>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</si>
  <si>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</si>
  <si>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</si>
  <si>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</si>
  <si>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</si>
  <si>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</si>
  <si>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</si>
  <si>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</si>
  <si>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</si>
  <si>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</si>
  <si>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</si>
  <si>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</si>
  <si>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</si>
  <si>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</si>
  <si>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</si>
  <si>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</si>
  <si>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</si>
  <si>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</si>
  <si>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</si>
  <si>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</si>
  <si>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</si>
  <si>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</si>
  <si>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</si>
  <si>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</si>
  <si>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</si>
  <si>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</si>
  <si>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</si>
  <si>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</si>
  <si>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</si>
  <si>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</si>
  <si>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</si>
  <si>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</si>
  <si>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</si>
  <si>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</si>
  <si>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</si>
  <si>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</si>
  <si>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</si>
  <si>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</si>
  <si>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</si>
  <si>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</si>
  <si>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</si>
  <si>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</si>
  <si>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</si>
  <si>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</si>
  <si>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</si>
  <si>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</si>
  <si>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</si>
  <si>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</si>
  <si>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</si>
  <si>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</si>
  <si>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</si>
  <si>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</si>
  <si>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</si>
  <si>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</si>
  <si>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</si>
  <si>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</si>
  <si>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</si>
  <si>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</si>
  <si>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</si>
  <si>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</si>
  <si>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</si>
  <si>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</si>
  <si>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</si>
  <si>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</si>
  <si>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</si>
  <si>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</si>
  <si>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</si>
  <si>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</si>
  <si>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</si>
  <si>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</si>
  <si>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</si>
  <si>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</si>
  <si>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</si>
  <si>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</si>
  <si>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</si>
  <si>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</si>
  <si>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</si>
  <si>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</si>
  <si>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</si>
  <si>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</si>
  <si>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</si>
  <si>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</si>
  <si>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</si>
  <si>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</si>
  <si>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</si>
  <si>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</si>
  <si>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</si>
  <si>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</si>
  <si>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</si>
  <si>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</si>
  <si>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</si>
  <si>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</si>
  <si>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</si>
  <si>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</si>
  <si>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</si>
  <si>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</si>
  <si>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</si>
  <si>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</si>
  <si>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</si>
  <si>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</si>
  <si>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</si>
  <si>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</si>
  <si>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</si>
  <si>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</si>
  <si>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</si>
  <si>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</si>
  <si>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</si>
  <si>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</si>
  <si>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</si>
  <si>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</si>
  <si>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</si>
  <si>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</si>
  <si>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</si>
  <si>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</si>
  <si>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</si>
  <si>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</si>
  <si>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</si>
  <si>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</si>
  <si>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</si>
  <si>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</si>
  <si>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</si>
  <si>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</si>
  <si>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</si>
  <si>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</si>
  <si>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</si>
  <si>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</si>
  <si>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</si>
  <si>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</si>
  <si>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</si>
  <si>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</si>
  <si>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</si>
  <si>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</si>
  <si>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</si>
  <si>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</si>
  <si>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</si>
  <si>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</si>
  <si>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</si>
  <si>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</si>
  <si>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</si>
  <si>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</si>
  <si>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</si>
  <si>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</si>
  <si>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</si>
  <si>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</si>
  <si>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</si>
  <si>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</si>
  <si>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</si>
  <si>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</si>
  <si>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</si>
  <si>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</si>
  <si>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</si>
  <si>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</si>
  <si>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</si>
  <si>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</si>
  <si>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</si>
  <si>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</si>
  <si>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</si>
  <si>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</si>
  <si>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</si>
  <si>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</si>
  <si>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</si>
  <si>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</si>
  <si>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</si>
  <si>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</si>
  <si>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</si>
  <si>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</si>
  <si>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</si>
  <si>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</si>
  <si>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</si>
  <si>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</si>
  <si>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</si>
  <si>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</si>
  <si>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</si>
  <si>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</si>
  <si>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</si>
  <si>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</si>
  <si>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</si>
  <si>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</si>
  <si>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</si>
  <si>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</si>
  <si>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</si>
  <si>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</si>
  <si>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</si>
  <si>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</si>
  <si>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</si>
  <si>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</si>
  <si>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</si>
  <si>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</si>
  <si>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</si>
  <si>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</si>
  <si>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</si>
  <si>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</si>
  <si>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</si>
  <si>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</si>
  <si>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</si>
  <si>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</si>
  <si>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</si>
  <si>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</si>
  <si>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</si>
  <si>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</si>
  <si>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</si>
  <si>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</si>
  <si>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</si>
  <si>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</si>
  <si>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</si>
  <si>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</si>
  <si>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</si>
  <si>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</si>
  <si>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</si>
  <si>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</si>
  <si>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</si>
  <si>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</si>
  <si>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</si>
  <si>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</si>
  <si>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</si>
  <si>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</si>
  <si>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</si>
  <si>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</si>
  <si>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</si>
  <si>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</si>
  <si>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</si>
  <si>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</si>
  <si>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</si>
  <si>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</si>
  <si>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</si>
  <si>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</si>
  <si>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</si>
  <si>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</si>
  <si>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</si>
  <si>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</si>
  <si>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</si>
  <si>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</si>
  <si>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</si>
  <si>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</si>
  <si>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</si>
  <si>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</si>
  <si>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</si>
  <si>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</si>
  <si>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</si>
  <si>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</si>
  <si>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</si>
  <si>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</si>
  <si>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</si>
  <si>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</si>
  <si>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</si>
  <si>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</si>
  <si>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</si>
  <si>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</si>
  <si>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</si>
  <si>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</si>
  <si>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</si>
  <si>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</si>
  <si>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</si>
  <si>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</si>
  <si>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</si>
  <si>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</si>
  <si>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</si>
  <si>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</si>
  <si>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</si>
  <si>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</si>
  <si>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</si>
  <si>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</si>
  <si>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</si>
  <si>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</si>
  <si>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</si>
  <si>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</si>
  <si>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</si>
  <si>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</si>
  <si>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</si>
  <si>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</si>
  <si>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</si>
  <si>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</si>
  <si>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</si>
  <si>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</si>
  <si>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</si>
  <si>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</si>
  <si>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</si>
  <si>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</si>
  <si>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</si>
  <si>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</si>
  <si>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</si>
  <si>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</si>
  <si>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</si>
  <si>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</si>
  <si>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</si>
  <si>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</si>
  <si>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</si>
  <si>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</si>
  <si>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</si>
  <si>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</si>
  <si>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</si>
  <si>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</si>
  <si>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</si>
  <si>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</si>
  <si>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</si>
  <si>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</si>
  <si>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</si>
  <si>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</si>
  <si>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</si>
  <si>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</si>
  <si>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</si>
  <si>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</si>
  <si>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</si>
  <si>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</si>
  <si>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</si>
  <si>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</si>
  <si>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</si>
  <si>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</si>
  <si>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</si>
  <si>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</si>
  <si>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</si>
  <si>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</si>
  <si>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</si>
  <si>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</si>
  <si>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</si>
  <si>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</si>
  <si>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</si>
  <si>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</si>
  <si>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</si>
  <si>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</si>
  <si>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</si>
  <si>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</si>
  <si>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</si>
  <si>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</si>
  <si>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</si>
  <si>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</si>
  <si>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</si>
  <si>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</si>
  <si>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</si>
  <si>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</si>
  <si>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</si>
  <si>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</si>
  <si>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</si>
  <si>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</si>
  <si>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</si>
  <si>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</si>
  <si>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</si>
  <si>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</si>
  <si>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</si>
  <si>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</si>
  <si>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</si>
  <si>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</si>
  <si>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</si>
  <si>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</si>
  <si>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</si>
  <si>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</si>
  <si>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</si>
  <si>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</si>
  <si>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</si>
  <si>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</si>
  <si>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</si>
  <si>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</si>
  <si>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</si>
  <si>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</si>
  <si>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</si>
  <si>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</si>
  <si>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</si>
  <si>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</si>
  <si>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</si>
  <si>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</si>
  <si>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</si>
  <si>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</si>
  <si>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</si>
  <si>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</si>
  <si>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</si>
  <si>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</si>
  <si>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</si>
  <si>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</si>
  <si>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</si>
  <si>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</si>
  <si>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</si>
  <si>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</si>
  <si>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</si>
  <si>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</si>
  <si>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</si>
  <si>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</si>
  <si>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</si>
  <si>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</si>
  <si>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</si>
  <si>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</si>
  <si>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</si>
  <si>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</si>
  <si>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</si>
  <si>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</si>
  <si>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</si>
  <si>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</si>
  <si>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</si>
  <si>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</si>
  <si>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</si>
  <si>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</si>
  <si>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</si>
  <si>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</si>
  <si>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</si>
  <si>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</si>
  <si>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</si>
  <si>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</si>
  <si>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</si>
  <si>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</si>
  <si>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</si>
  <si>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</si>
  <si>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</si>
  <si>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</si>
  <si>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</si>
  <si>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</si>
  <si>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</si>
  <si>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</si>
  <si>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</si>
  <si>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</si>
  <si>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</si>
  <si>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</si>
  <si>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</si>
  <si>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</si>
  <si>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</si>
  <si>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</si>
  <si>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</si>
  <si>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</si>
  <si>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</si>
  <si>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</si>
  <si>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</si>
  <si>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</si>
  <si>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</si>
  <si>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</si>
  <si>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</si>
  <si>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</si>
  <si>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</si>
  <si>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</si>
  <si>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</si>
  <si>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</si>
  <si>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</si>
  <si>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</si>
  <si>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</si>
  <si>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</si>
  <si>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</si>
  <si>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</si>
  <si>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</si>
  <si>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</si>
  <si>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</si>
  <si>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</si>
  <si>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</si>
  <si>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</si>
  <si>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</si>
  <si>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</si>
  <si>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</si>
  <si>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</si>
  <si>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</si>
  <si>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</si>
  <si>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</si>
  <si>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</si>
  <si>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</si>
  <si>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</si>
  <si>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</si>
  <si>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</si>
  <si>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</si>
  <si>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</si>
  <si>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</si>
  <si>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</si>
  <si>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</si>
  <si>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</si>
  <si>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</si>
  <si>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</si>
  <si>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</si>
  <si>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</si>
  <si>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</si>
  <si>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</si>
  <si>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</si>
  <si>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</si>
  <si>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</si>
  <si>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</si>
  <si>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</si>
  <si>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</si>
  <si>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</si>
  <si>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</si>
  <si>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</si>
  <si>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</si>
  <si>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</si>
  <si>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</si>
  <si>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</si>
  <si>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</si>
  <si>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</si>
  <si>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</si>
  <si>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</si>
  <si>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</si>
  <si>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</si>
  <si>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</si>
  <si>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</si>
  <si>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</si>
  <si>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</si>
  <si>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</si>
  <si>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</si>
  <si>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</si>
  <si>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</si>
  <si>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</si>
  <si>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</si>
  <si>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</si>
  <si>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</si>
  <si>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</si>
  <si>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</si>
  <si>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</si>
  <si>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</si>
  <si>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</si>
  <si>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</si>
  <si>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</si>
  <si>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</si>
  <si>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</si>
  <si>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</si>
  <si>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</si>
  <si>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</si>
  <si>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</si>
  <si>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</si>
  <si>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</si>
  <si>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</si>
  <si>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</si>
  <si>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</si>
  <si>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</si>
  <si>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</si>
  <si>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</si>
  <si>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</si>
  <si>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</si>
  <si>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</si>
  <si>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</si>
  <si>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</si>
  <si>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</si>
  <si>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</si>
  <si>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</si>
  <si>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</si>
  <si>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</si>
  <si>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</si>
  <si>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</si>
  <si>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</si>
  <si>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</si>
  <si>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</si>
  <si>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</si>
  <si>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</si>
  <si>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</si>
  <si>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</si>
  <si>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</si>
  <si>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</si>
  <si>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</si>
  <si>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</si>
  <si>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</si>
  <si>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</si>
  <si>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</si>
  <si>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</si>
  <si>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</si>
  <si>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</si>
  <si>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</si>
  <si>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</si>
  <si>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</si>
  <si>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</si>
  <si>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</si>
  <si>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</si>
  <si>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</si>
  <si>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</si>
  <si>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</si>
  <si>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</si>
  <si>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</si>
  <si>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</si>
  <si>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</si>
  <si>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</si>
  <si>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</si>
  <si>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</si>
  <si>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</si>
  <si>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</si>
  <si>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</si>
  <si>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</si>
  <si>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</si>
  <si>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</si>
  <si>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</si>
  <si>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</si>
  <si>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</si>
  <si>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</si>
  <si>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</si>
  <si>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</si>
  <si>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</si>
  <si>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</si>
  <si>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</si>
  <si>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</si>
  <si>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</si>
  <si>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</si>
  <si>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</si>
  <si>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</si>
  <si>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</si>
  <si>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</si>
  <si>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</si>
  <si>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</si>
  <si>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</si>
  <si>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</si>
  <si>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</si>
  <si>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</si>
  <si>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</si>
  <si>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</si>
  <si>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</si>
  <si>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</si>
  <si>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</si>
  <si>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</si>
  <si>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</si>
  <si>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</si>
  <si>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</si>
  <si>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</si>
  <si>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</si>
  <si>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</si>
  <si>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</si>
  <si>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</si>
  <si>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</si>
  <si>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</si>
  <si>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</si>
  <si>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</si>
  <si>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</si>
  <si>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</si>
  <si>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</si>
  <si>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</si>
  <si>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</si>
  <si>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</si>
  <si>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</si>
  <si>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</si>
  <si>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</si>
  <si>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</si>
  <si>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</si>
  <si>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</si>
  <si>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</si>
  <si>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</si>
  <si>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</si>
  <si>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</si>
  <si>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</si>
  <si>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</si>
  <si>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</si>
  <si>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</si>
  <si>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</si>
  <si>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</si>
  <si>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</si>
  <si>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</si>
  <si>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</si>
  <si>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</si>
  <si>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</si>
  <si>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</si>
  <si>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</si>
  <si>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</si>
  <si>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</si>
  <si>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</si>
  <si>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</si>
  <si>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</si>
  <si>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</si>
  <si>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</si>
  <si>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</si>
  <si>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</si>
  <si>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</si>
  <si>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</si>
  <si>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</si>
  <si>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</si>
  <si>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</si>
  <si>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</si>
  <si>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</si>
  <si>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</si>
  <si>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</si>
  <si>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</si>
  <si>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</si>
  <si>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</si>
  <si>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</si>
  <si>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</si>
  <si>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</si>
  <si>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</si>
  <si>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</si>
  <si>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</si>
  <si>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</si>
  <si>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</si>
  <si>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</si>
  <si>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</si>
  <si>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</si>
  <si>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</si>
  <si>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</si>
  <si>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</si>
  <si>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</si>
  <si>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</si>
  <si>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</si>
  <si>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</si>
  <si>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</si>
  <si>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</si>
  <si>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</si>
  <si>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</si>
  <si>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</si>
  <si>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</si>
  <si>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</si>
  <si>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</si>
  <si>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</si>
  <si>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</si>
  <si>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</si>
  <si>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</si>
  <si>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</si>
  <si>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</si>
  <si>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</si>
  <si>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</si>
  <si>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</si>
  <si>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</si>
  <si>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</si>
  <si>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</si>
  <si>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</si>
  <si>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</si>
  <si>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</si>
  <si>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</si>
  <si>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</si>
  <si>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</si>
  <si>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</si>
  <si>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</si>
  <si>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</si>
  <si>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</si>
  <si>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</si>
  <si>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</si>
  <si>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</si>
  <si>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</si>
  <si>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</si>
  <si>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</si>
  <si>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</si>
  <si>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</si>
  <si>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</si>
  <si>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</si>
  <si>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</si>
  <si>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</si>
  <si>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</si>
  <si>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</si>
  <si>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</si>
  <si>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</si>
  <si>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</si>
  <si>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</si>
  <si>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</si>
  <si>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</si>
  <si>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</si>
  <si>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</si>
  <si>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</si>
  <si>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</si>
  <si>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</si>
  <si>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</si>
  <si>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</si>
  <si>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</si>
  <si>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</si>
  <si>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</si>
  <si>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</si>
  <si>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</si>
  <si>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</si>
  <si>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</si>
  <si>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</si>
  <si>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</si>
  <si>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</si>
  <si>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</si>
  <si>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</si>
  <si>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</si>
  <si>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</si>
  <si>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</si>
  <si>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</si>
  <si>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</si>
  <si>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</si>
  <si>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</si>
  <si>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</si>
  <si>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</si>
  <si>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</si>
  <si>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</si>
  <si>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</si>
  <si>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</si>
  <si>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</si>
  <si>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</si>
  <si>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</si>
  <si>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</si>
  <si>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</si>
  <si>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</si>
  <si>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</si>
  <si>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</si>
  <si>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</si>
  <si>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</si>
  <si>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</si>
  <si>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</si>
  <si>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</si>
  <si>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</si>
  <si>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</si>
  <si>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</si>
  <si>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</si>
  <si>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</si>
  <si>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</si>
  <si>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</si>
  <si>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</si>
  <si>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</si>
  <si>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</si>
  <si>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</si>
  <si>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</si>
  <si>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</si>
  <si>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</si>
  <si>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</si>
  <si>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</si>
  <si>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</si>
  <si>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</si>
  <si>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</si>
  <si>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</si>
  <si>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</si>
  <si>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</si>
  <si>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</si>
  <si>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</si>
  <si>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</si>
  <si>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</si>
  <si>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</si>
  <si>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</si>
  <si>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</si>
  <si>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</si>
  <si>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</si>
  <si>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</si>
  <si>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</si>
  <si>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</si>
  <si>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</si>
  <si>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</si>
  <si>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</si>
  <si>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</si>
  <si>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</si>
  <si>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</si>
  <si>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</si>
  <si>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</si>
  <si>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</si>
  <si>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</si>
  <si>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</si>
  <si>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</si>
  <si>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</si>
  <si>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</si>
  <si>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</si>
  <si>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</si>
  <si>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</si>
  <si>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</si>
  <si>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</si>
  <si>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</si>
  <si>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</si>
  <si>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</si>
  <si>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</si>
  <si>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</si>
  <si>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</si>
  <si>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</si>
  <si>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</si>
  <si>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</si>
  <si>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</si>
  <si>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</si>
  <si>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</si>
  <si>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</si>
  <si>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</si>
  <si>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</si>
  <si>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</si>
  <si>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</si>
  <si>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</si>
  <si>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</si>
  <si>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</si>
  <si>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</si>
  <si>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</si>
  <si>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</si>
  <si>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</si>
  <si>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</si>
  <si>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</si>
  <si>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</si>
  <si>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</si>
  <si>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</si>
  <si>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</si>
  <si>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</si>
  <si>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</si>
  <si>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</si>
  <si>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</si>
  <si>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</si>
  <si>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</si>
  <si>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</si>
  <si>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</si>
  <si>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</si>
  <si>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</si>
  <si>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</si>
  <si>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</si>
  <si>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</si>
  <si>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</si>
  <si>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</si>
  <si>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</si>
  <si>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</si>
  <si>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</si>
  <si>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</si>
  <si>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</si>
  <si>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</si>
  <si>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</si>
  <si>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</si>
  <si>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</si>
  <si>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</si>
  <si>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</si>
  <si>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</si>
  <si>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</si>
  <si>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</si>
  <si>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</si>
  <si>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</si>
  <si>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</si>
  <si>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</si>
  <si>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</si>
  <si>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</si>
  <si>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</si>
  <si>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</si>
  <si>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</si>
  <si>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</si>
  <si>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</si>
  <si>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</si>
  <si>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</si>
  <si>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</si>
  <si>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</si>
  <si>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</si>
  <si>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</si>
  <si>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</si>
  <si>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</si>
  <si>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</si>
  <si>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</si>
  <si>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</si>
  <si>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</si>
  <si>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</si>
  <si>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</si>
  <si>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</si>
  <si>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</si>
  <si>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</si>
  <si>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</si>
  <si>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</si>
  <si>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</si>
  <si>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</si>
  <si>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</si>
  <si>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</si>
  <si>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</si>
  <si>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</si>
  <si>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</si>
  <si>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</si>
  <si>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</si>
  <si>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</si>
  <si>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</si>
  <si>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</si>
  <si>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</si>
  <si>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</si>
  <si>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</si>
  <si>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</si>
  <si>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</si>
  <si>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</si>
  <si>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</si>
  <si>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</si>
  <si>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</si>
  <si>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</si>
  <si>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</si>
  <si>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</si>
  <si>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</si>
  <si>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</si>
  <si>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</si>
  <si>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</si>
  <si>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</si>
  <si>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</si>
  <si>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</si>
  <si>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</si>
  <si>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</si>
  <si>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</si>
  <si>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</si>
  <si>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</si>
  <si>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</si>
  <si>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</si>
  <si>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</si>
  <si>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</si>
  <si>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</si>
  <si>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</si>
  <si>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</si>
  <si>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</si>
  <si>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</si>
  <si>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</si>
  <si>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</si>
  <si>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</si>
  <si>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</si>
  <si>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</si>
  <si>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</si>
  <si>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</si>
  <si>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</si>
  <si>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</si>
  <si>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</si>
  <si>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</si>
  <si>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</si>
  <si>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</si>
  <si>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</si>
  <si>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</si>
  <si>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</si>
  <si>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</si>
  <si>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</si>
  <si>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</si>
  <si>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</si>
  <si>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</si>
  <si>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</si>
  <si>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</si>
  <si>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</si>
  <si>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</si>
  <si>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</si>
  <si>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</si>
  <si>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</si>
  <si>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</si>
  <si>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</si>
  <si>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</si>
  <si>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</si>
  <si>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</si>
  <si>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</si>
  <si>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</si>
  <si>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</si>
  <si>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</si>
  <si>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</si>
  <si>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</si>
  <si>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</si>
  <si>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</si>
  <si>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</si>
  <si>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</si>
  <si>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</si>
  <si>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</si>
  <si>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</si>
  <si>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</si>
  <si>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</si>
  <si>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</si>
  <si>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</si>
  <si>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</si>
  <si>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</si>
  <si>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</si>
  <si>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</si>
  <si>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</si>
  <si>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</si>
  <si>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</si>
  <si>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</si>
  <si>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</si>
  <si>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</si>
  <si>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</si>
  <si>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</si>
  <si>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</si>
  <si>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</si>
  <si>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</si>
  <si>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</si>
  <si>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</si>
  <si>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</si>
  <si>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</si>
  <si>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</si>
  <si>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</si>
  <si>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</si>
  <si>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</si>
  <si>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</si>
  <si>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</si>
  <si>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</si>
  <si>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</si>
  <si>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</si>
  <si>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</si>
  <si>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</si>
  <si>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</si>
  <si>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</si>
  <si>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</si>
  <si>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</si>
  <si>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</si>
  <si>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</si>
  <si>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</si>
  <si>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</si>
  <si>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</si>
  <si>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</si>
  <si>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</si>
  <si>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</si>
  <si>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</si>
  <si>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</si>
  <si>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</si>
  <si>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</si>
  <si>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</si>
  <si>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</si>
  <si>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</si>
  <si>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</si>
  <si>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</si>
  <si>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</si>
  <si>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</si>
  <si>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</si>
  <si>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</si>
  <si>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</si>
  <si>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</si>
  <si>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</si>
  <si>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</si>
  <si>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</si>
  <si>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</si>
  <si>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</si>
  <si>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</si>
  <si>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</si>
  <si>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</si>
  <si>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</si>
  <si>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</si>
  <si>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</si>
  <si>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</si>
  <si>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</si>
  <si>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</si>
  <si>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</si>
  <si>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</si>
  <si>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</si>
  <si>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</si>
  <si>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</si>
  <si>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</si>
  <si>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</si>
  <si>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</si>
  <si>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</si>
  <si>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</si>
  <si>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</si>
  <si>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</si>
  <si>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</si>
  <si>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</si>
  <si>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</si>
  <si>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</si>
  <si>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</si>
  <si>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</si>
  <si>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</si>
  <si>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</si>
  <si>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</si>
  <si>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</si>
  <si>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</si>
  <si>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</si>
  <si>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</si>
  <si>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</si>
  <si>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</si>
  <si>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</si>
  <si>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</si>
  <si>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</si>
  <si>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</si>
  <si>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</si>
  <si>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</si>
  <si>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</si>
  <si>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</si>
  <si>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</si>
  <si>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</si>
  <si>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</si>
  <si>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</si>
  <si>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</si>
  <si>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</si>
  <si>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</si>
  <si>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</si>
  <si>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</si>
  <si>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</si>
  <si>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</si>
  <si>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</si>
  <si>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</si>
  <si>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</si>
  <si>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</si>
  <si>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</si>
  <si>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</si>
  <si>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</si>
  <si>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</si>
  <si>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</si>
  <si>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</si>
  <si>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</si>
  <si>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</si>
  <si>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</si>
  <si>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</si>
  <si>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</si>
  <si>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</si>
  <si>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</si>
  <si>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</si>
  <si>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</si>
  <si>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</si>
  <si>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</si>
  <si>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</si>
  <si>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</si>
  <si>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</si>
  <si>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</si>
  <si>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</si>
  <si>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</si>
  <si>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</si>
  <si>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</si>
  <si>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</si>
  <si>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</si>
  <si>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</si>
  <si>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</si>
  <si>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</si>
  <si>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</si>
  <si>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</si>
  <si>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</si>
  <si>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</si>
  <si>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</si>
  <si>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</si>
  <si>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</si>
  <si>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</si>
  <si>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</si>
  <si>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</si>
  <si>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</si>
  <si>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</si>
  <si>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</si>
  <si>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</si>
  <si>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</si>
  <si>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</si>
  <si>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</si>
  <si>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</si>
  <si>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</si>
  <si>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</si>
  <si>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</si>
  <si>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</si>
  <si>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</si>
  <si>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</si>
  <si>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</si>
  <si>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</si>
  <si>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</si>
  <si>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</si>
  <si>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</si>
  <si>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</si>
  <si>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</si>
  <si>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</si>
  <si>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</si>
  <si>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</si>
  <si>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</si>
  <si>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</si>
  <si>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</si>
  <si>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</si>
  <si>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</si>
  <si>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</si>
  <si>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</si>
  <si>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</si>
  <si>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</si>
  <si>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</si>
  <si>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</si>
  <si>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</si>
  <si>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</si>
  <si>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</si>
  <si>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</si>
  <si>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</si>
  <si>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</si>
  <si>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</si>
  <si>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</si>
  <si>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</si>
  <si>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</si>
  <si>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</si>
  <si>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</si>
  <si>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</si>
  <si>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</si>
  <si>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</si>
  <si>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</si>
  <si>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</si>
  <si>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</si>
  <si>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</si>
  <si>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</si>
  <si>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</si>
  <si>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</si>
  <si>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</si>
  <si>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</si>
  <si>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</si>
  <si>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</si>
  <si>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</si>
  <si>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</si>
  <si>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</si>
  <si>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</si>
  <si>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</si>
  <si>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</si>
  <si>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</si>
  <si>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</si>
  <si>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</si>
  <si>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</si>
  <si>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</si>
  <si>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</si>
  <si>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</si>
  <si>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</si>
  <si>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</si>
  <si>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</si>
  <si>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</si>
  <si>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</si>
  <si>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</si>
  <si>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</si>
  <si>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</si>
  <si>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</si>
  <si>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</si>
  <si>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</si>
  <si>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</si>
  <si>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</si>
  <si>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</si>
  <si>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</si>
  <si>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</si>
  <si>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</si>
  <si>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</si>
  <si>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</si>
  <si>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</si>
  <si>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</si>
  <si>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</si>
  <si>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</si>
  <si>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</si>
  <si>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</si>
  <si>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</si>
  <si>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</si>
  <si>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</si>
  <si>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</si>
  <si>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</si>
  <si>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</si>
  <si>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</si>
  <si>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</si>
  <si>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</si>
  <si>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</si>
  <si>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</si>
  <si>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</si>
  <si>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</si>
  <si>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</si>
  <si>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</si>
  <si>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</si>
  <si>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</si>
  <si>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</si>
  <si>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</si>
  <si>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</si>
  <si>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</si>
  <si>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</si>
  <si>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</si>
  <si>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</si>
  <si>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</si>
  <si>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</si>
  <si>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</si>
  <si>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</si>
  <si>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</si>
  <si>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</si>
  <si>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</si>
  <si>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</si>
  <si>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</si>
  <si>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</si>
  <si>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</si>
  <si>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</si>
  <si>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</si>
  <si>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</si>
  <si>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</si>
  <si>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</si>
  <si>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</si>
  <si>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</si>
  <si>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</si>
  <si>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</si>
  <si>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</si>
  <si>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</si>
  <si>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</si>
  <si>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</si>
  <si>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</si>
  <si>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</si>
  <si>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</si>
  <si>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</si>
  <si>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</si>
  <si>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</si>
  <si>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</si>
  <si>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</si>
  <si>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</si>
  <si>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</si>
  <si>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</si>
  <si>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</si>
  <si>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</si>
  <si>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</si>
  <si>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</si>
  <si>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</si>
  <si>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</si>
  <si>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</si>
  <si>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</si>
  <si>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</si>
  <si>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</si>
  <si>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</si>
  <si>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</si>
  <si>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</si>
  <si>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</si>
  <si>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</si>
  <si>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</si>
  <si>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</si>
  <si>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</si>
  <si>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</si>
  <si>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</si>
  <si>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</si>
  <si>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</si>
  <si>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</si>
  <si>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</si>
  <si>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</si>
  <si>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</si>
  <si>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</si>
  <si>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</si>
  <si>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</si>
  <si>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</si>
  <si>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</si>
  <si>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</si>
  <si>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</si>
  <si>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</si>
  <si>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</si>
  <si>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</si>
  <si>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</si>
  <si>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</si>
  <si>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</si>
  <si>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</si>
  <si>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</si>
  <si>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</si>
  <si>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</si>
  <si>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</si>
  <si>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</si>
  <si>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</si>
  <si>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</si>
  <si>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</si>
  <si>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</si>
  <si>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</si>
  <si>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</si>
  <si>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</si>
  <si>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</si>
  <si>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</si>
  <si>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</si>
  <si>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</si>
  <si>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</si>
  <si>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</si>
  <si>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</si>
  <si>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</si>
  <si>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</si>
  <si>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</si>
  <si>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</si>
  <si>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</si>
  <si>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</si>
  <si>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</si>
  <si>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</si>
  <si>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</si>
  <si>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</si>
  <si>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</si>
  <si>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</si>
  <si>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</si>
  <si>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</si>
  <si>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</si>
  <si>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</si>
  <si>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</si>
  <si>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</si>
  <si>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</si>
  <si>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</si>
  <si>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</si>
  <si>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</si>
  <si>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</si>
  <si>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</si>
  <si>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</si>
  <si>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</si>
  <si>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</si>
  <si>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</si>
  <si>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</si>
  <si>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</si>
  <si>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</si>
  <si>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</si>
  <si>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</si>
  <si>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</si>
  <si>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</si>
  <si>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</si>
  <si>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</si>
  <si>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</si>
  <si>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</si>
  <si>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</si>
  <si>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</si>
  <si>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</si>
  <si>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</si>
  <si>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</si>
  <si>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</si>
  <si>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</si>
  <si>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</si>
  <si>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</si>
  <si>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</si>
  <si>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</si>
  <si>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</si>
  <si>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</si>
  <si>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</si>
  <si>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</si>
  <si>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</si>
  <si>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</si>
  <si>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</si>
  <si>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</si>
  <si>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</si>
  <si>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</si>
  <si>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</si>
  <si>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</si>
  <si>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</si>
  <si>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</si>
  <si>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</si>
  <si>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</si>
  <si>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</si>
  <si>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</si>
  <si>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</si>
  <si>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</si>
  <si>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</si>
  <si>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</si>
  <si>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</si>
  <si>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</si>
  <si>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</si>
  <si>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</si>
  <si>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</si>
  <si>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</si>
  <si>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</si>
  <si>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</si>
  <si>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</si>
  <si>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</si>
  <si>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</si>
  <si>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</si>
  <si>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</si>
  <si>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</si>
  <si>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</si>
  <si>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</si>
  <si>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</si>
  <si>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</si>
  <si>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</si>
  <si>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</si>
  <si>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</si>
  <si>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</si>
  <si>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</si>
  <si>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</si>
  <si>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</si>
  <si>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</si>
  <si>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</si>
  <si>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</si>
  <si>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</si>
  <si>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</si>
  <si>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</si>
  <si>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</si>
  <si>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</si>
  <si>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</si>
  <si>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</si>
  <si>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</si>
  <si>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</si>
  <si>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</si>
  <si>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</si>
  <si>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</si>
  <si>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</si>
  <si>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</si>
  <si>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</si>
  <si>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</si>
  <si>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</si>
  <si>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</si>
  <si>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</si>
  <si>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</si>
  <si>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</si>
  <si>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</si>
  <si>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</si>
  <si>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</si>
  <si>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</si>
  <si>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</si>
  <si>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</si>
  <si>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</si>
  <si>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</si>
  <si>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</si>
  <si>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</si>
  <si>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</si>
  <si>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</si>
  <si>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</si>
  <si>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</si>
  <si>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</si>
  <si>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</si>
  <si>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</si>
  <si>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</si>
  <si>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</si>
  <si>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</si>
  <si>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</si>
  <si>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</si>
  <si>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</si>
  <si>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</si>
  <si>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</si>
  <si>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</si>
  <si>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</si>
  <si>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</si>
  <si>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</si>
  <si>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</si>
  <si>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</si>
  <si>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</si>
  <si>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</si>
  <si>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</si>
  <si>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</si>
  <si>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</si>
  <si>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</si>
  <si>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</si>
  <si>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</si>
  <si>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</si>
  <si>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</si>
  <si>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</si>
  <si>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</si>
  <si>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</si>
  <si>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</si>
  <si>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</si>
  <si>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</si>
  <si>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</si>
  <si>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</si>
  <si>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</si>
  <si>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</si>
  <si>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</si>
  <si>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</si>
  <si>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</si>
  <si>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</si>
  <si>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</si>
  <si>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</si>
  <si>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</si>
  <si>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</si>
  <si>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</si>
  <si>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</si>
  <si>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</si>
  <si>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</si>
  <si>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</si>
  <si>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</si>
  <si>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</si>
  <si>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</si>
  <si>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</si>
  <si>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</si>
  <si>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</si>
  <si>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</si>
  <si>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</si>
  <si>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</si>
  <si>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</si>
  <si>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</si>
  <si>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</si>
  <si>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</si>
  <si>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</si>
  <si>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</si>
  <si>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</si>
  <si>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</si>
  <si>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</si>
  <si>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</si>
  <si>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</si>
  <si>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</si>
  <si>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</si>
  <si>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</si>
  <si>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</si>
  <si>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</si>
  <si>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</si>
  <si>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</si>
  <si>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</si>
  <si>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</si>
  <si>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</si>
  <si>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</si>
  <si>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</si>
  <si>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</si>
  <si>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</si>
  <si>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</si>
  <si>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</si>
  <si>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</si>
  <si>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</si>
  <si>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</si>
  <si>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</si>
  <si>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</si>
  <si>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</si>
  <si>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</si>
  <si>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</si>
  <si>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</si>
  <si>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</si>
  <si>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</si>
  <si>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</si>
  <si>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</si>
  <si>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</si>
  <si>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</si>
  <si>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</si>
  <si>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</si>
  <si>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</si>
  <si>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</si>
  <si>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</si>
  <si>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</si>
  <si>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</si>
  <si>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</si>
  <si>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</si>
  <si>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</si>
  <si>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</si>
  <si>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</si>
  <si>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</si>
  <si>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</si>
  <si>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</si>
  <si>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</si>
  <si>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</si>
  <si>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</si>
  <si>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</si>
  <si>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</si>
  <si>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</si>
  <si>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</si>
  <si>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</si>
  <si>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</si>
  <si>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</si>
  <si>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</si>
  <si>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</si>
  <si>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</si>
  <si>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</si>
  <si>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</si>
  <si>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</si>
  <si>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</si>
  <si>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</si>
  <si>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</si>
  <si>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</si>
  <si>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</si>
  <si>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</si>
  <si>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</si>
  <si>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</si>
  <si>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</si>
  <si>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</si>
  <si>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</si>
  <si>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</si>
  <si>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</si>
  <si>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</si>
  <si>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</si>
  <si>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</si>
  <si>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</si>
  <si>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</si>
  <si>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</si>
  <si>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</si>
  <si>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</si>
  <si>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</si>
  <si>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</si>
  <si>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</si>
  <si>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</si>
  <si>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</si>
  <si>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</si>
  <si>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</si>
  <si>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</si>
  <si>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</si>
  <si>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</si>
  <si>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</si>
  <si>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</si>
  <si>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</si>
  <si>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</si>
  <si>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</si>
  <si>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</si>
  <si>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</si>
  <si>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</si>
  <si>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</si>
  <si>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</si>
  <si>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</si>
  <si>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</si>
  <si>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</si>
  <si>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</si>
  <si>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</si>
  <si>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</si>
  <si>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</si>
  <si>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</si>
  <si>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</si>
  <si>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</si>
  <si>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</si>
  <si>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</si>
  <si>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</si>
  <si>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</si>
  <si>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</si>
  <si>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</si>
  <si>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</si>
  <si>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</si>
  <si>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</si>
  <si>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</si>
  <si>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</si>
  <si>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</si>
  <si>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</si>
  <si>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</si>
  <si>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</si>
  <si>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</si>
  <si>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</si>
  <si>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</si>
  <si>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</si>
  <si>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</si>
  <si>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</si>
  <si>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</si>
  <si>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</si>
  <si>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</si>
  <si>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</si>
  <si>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</si>
  <si>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</si>
  <si>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</si>
  <si>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</si>
  <si>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</si>
  <si>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</si>
  <si>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</si>
  <si>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</si>
  <si>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</si>
  <si>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</si>
  <si>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</si>
  <si>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</si>
  <si>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</si>
  <si>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</si>
  <si>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</si>
  <si>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</si>
  <si>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</si>
  <si>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</si>
  <si>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</si>
  <si>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</si>
  <si>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</si>
  <si>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</si>
  <si>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</si>
  <si>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</si>
  <si>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</si>
  <si>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</si>
  <si>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</si>
  <si>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</si>
  <si>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</si>
  <si>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</si>
  <si>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</si>
  <si>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</si>
  <si>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</si>
  <si>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</si>
  <si>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</si>
  <si>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</si>
  <si>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</si>
  <si>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</si>
  <si>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</si>
  <si>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</si>
  <si>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</si>
  <si>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</si>
  <si>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</si>
  <si>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</si>
  <si>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</si>
  <si>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</si>
  <si>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</si>
  <si>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</si>
  <si>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</si>
  <si>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</si>
  <si>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</si>
  <si>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</si>
  <si>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</si>
  <si>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</si>
  <si>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</si>
  <si>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</si>
  <si>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</si>
  <si>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</si>
  <si>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</si>
  <si>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</si>
  <si>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</si>
  <si>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</si>
  <si>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</si>
  <si>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</si>
  <si>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</si>
  <si>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</si>
  <si>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</si>
  <si>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</si>
  <si>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</si>
  <si>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</si>
  <si>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</si>
  <si>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</si>
  <si>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</si>
  <si>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</si>
  <si>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</si>
  <si>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</si>
  <si>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</si>
  <si>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</si>
  <si>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</si>
  <si>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</si>
  <si>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</si>
  <si>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</si>
  <si>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</si>
  <si>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</si>
  <si>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</si>
  <si>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</si>
  <si>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</si>
  <si>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</si>
  <si>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</si>
  <si>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</si>
  <si>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</si>
  <si>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</si>
  <si>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</si>
  <si>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</si>
  <si>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</si>
  <si>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</si>
  <si>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</si>
  <si>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</si>
  <si>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</si>
  <si>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</si>
  <si>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</si>
  <si>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</si>
  <si>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</si>
  <si>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</si>
  <si>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</si>
  <si>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</si>
  <si>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</si>
  <si>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</si>
  <si>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</si>
  <si>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</si>
  <si>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</si>
  <si>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</si>
  <si>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</si>
  <si>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</si>
  <si>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</si>
  <si>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</si>
  <si>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</si>
  <si>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</si>
  <si>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</si>
  <si>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</si>
  <si>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</si>
  <si>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</si>
  <si>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</si>
  <si>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</si>
  <si>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</si>
  <si>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</si>
  <si>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</si>
  <si>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</si>
  <si>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</si>
  <si>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</si>
  <si>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</si>
  <si>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</si>
  <si>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</si>
  <si>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</si>
  <si>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</si>
  <si>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</si>
  <si>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</si>
  <si>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</si>
  <si>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</si>
  <si>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</si>
  <si>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</si>
  <si>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</si>
  <si>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</si>
  <si>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</si>
  <si>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</si>
  <si>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</si>
  <si>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</si>
  <si>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</si>
  <si>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</si>
  <si>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</si>
  <si>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</si>
  <si>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</si>
  <si>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</si>
  <si>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</si>
  <si>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</si>
  <si>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</si>
  <si>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</si>
  <si>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</si>
  <si>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</si>
  <si>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</si>
  <si>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</si>
  <si>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</si>
  <si>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</si>
  <si>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</si>
  <si>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</si>
  <si>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</si>
  <si>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</si>
  <si>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</si>
  <si>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</si>
  <si>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</si>
  <si>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</si>
  <si>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</si>
  <si>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</si>
  <si>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</si>
  <si>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</si>
  <si>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</si>
  <si>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</si>
  <si>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</si>
  <si>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</si>
  <si>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</si>
  <si>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</si>
  <si>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</si>
  <si>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</si>
  <si>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</si>
  <si>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</si>
  <si>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</si>
  <si>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</si>
  <si>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</si>
  <si>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</si>
  <si>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</si>
  <si>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</si>
  <si>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</si>
  <si>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</si>
  <si>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</si>
  <si>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</si>
  <si>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</si>
  <si>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</si>
  <si>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</si>
  <si>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</si>
  <si>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</si>
  <si>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</si>
  <si>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</si>
  <si>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</si>
  <si>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</si>
  <si>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</si>
  <si>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</si>
  <si>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</si>
  <si>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</si>
  <si>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</si>
  <si>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</si>
  <si>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</si>
  <si>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</si>
  <si>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</si>
  <si>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</si>
  <si>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</si>
  <si>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</si>
  <si>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</si>
  <si>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</si>
  <si>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</si>
  <si>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</si>
  <si>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</si>
  <si>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</si>
  <si>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</si>
  <si>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</si>
  <si>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</si>
  <si>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</si>
  <si>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</si>
  <si>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</si>
  <si>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</si>
  <si>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</si>
  <si>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</si>
  <si>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</si>
  <si>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</si>
  <si>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</si>
  <si>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</si>
  <si>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</si>
  <si>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</si>
  <si>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</si>
  <si>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</si>
  <si>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</si>
  <si>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</si>
  <si>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</si>
  <si>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</si>
  <si>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</si>
  <si>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</si>
  <si>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</si>
  <si>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</si>
  <si>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</si>
  <si>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</si>
  <si>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</si>
  <si>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</si>
  <si>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</si>
  <si>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</si>
  <si>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</si>
  <si>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</si>
  <si>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</si>
  <si>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</si>
  <si>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</si>
  <si>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</si>
  <si>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</si>
  <si>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</si>
  <si>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</si>
  <si>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</si>
  <si>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</si>
  <si>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</si>
  <si>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</si>
  <si>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</si>
  <si>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</si>
  <si>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</si>
  <si>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</si>
  <si>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</si>
  <si>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</si>
  <si>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</si>
  <si>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</si>
  <si>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</si>
  <si>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</si>
  <si>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</si>
  <si>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</si>
  <si>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</si>
  <si>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</si>
  <si>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</si>
  <si>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</si>
  <si>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</si>
  <si>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</si>
  <si>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</si>
  <si>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</si>
  <si>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</si>
  <si>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</si>
  <si>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</si>
  <si>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</si>
  <si>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</si>
  <si>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</si>
  <si>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</si>
  <si>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</si>
  <si>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</si>
  <si>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</si>
  <si>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</si>
  <si>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</si>
  <si>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</si>
  <si>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</si>
  <si>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</si>
  <si>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</si>
  <si>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</si>
  <si>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</si>
  <si>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</si>
  <si>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</si>
  <si>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</si>
  <si>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</si>
  <si>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</si>
  <si>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</si>
  <si>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</si>
  <si>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</si>
  <si>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</si>
  <si>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</si>
  <si>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</si>
  <si>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</si>
  <si>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</si>
  <si>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</si>
  <si>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</si>
  <si>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</si>
  <si>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</si>
  <si>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</si>
  <si>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</si>
  <si>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</si>
  <si>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</si>
  <si>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</si>
  <si>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</si>
  <si>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</si>
  <si>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</si>
  <si>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</si>
  <si>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</si>
  <si>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</si>
  <si>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</si>
  <si>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</si>
  <si>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</si>
  <si>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</si>
  <si>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</si>
  <si>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</si>
  <si>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</si>
  <si>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</si>
  <si>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</si>
  <si>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</si>
  <si>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</si>
  <si>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</si>
  <si>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</si>
  <si>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</si>
  <si>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</si>
  <si>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</si>
  <si>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</si>
  <si>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</si>
  <si>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</si>
  <si>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</si>
  <si>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</si>
  <si>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</si>
  <si>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</si>
  <si>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</si>
  <si>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</si>
  <si>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</si>
  <si>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</si>
  <si>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</si>
  <si>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</si>
  <si>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</si>
  <si>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</si>
  <si>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</si>
  <si>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</si>
  <si>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</si>
  <si>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</si>
  <si>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</si>
  <si>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</si>
  <si>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</si>
  <si>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</si>
  <si>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</si>
  <si>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</si>
  <si>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</si>
  <si>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</si>
  <si>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</si>
  <si>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</si>
  <si>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</si>
  <si>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</si>
  <si>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</si>
  <si>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</si>
  <si>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</si>
  <si>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</si>
  <si>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</si>
  <si>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</si>
  <si>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</si>
  <si>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</si>
  <si>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</si>
  <si>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</si>
  <si>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</si>
  <si>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</si>
  <si>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</si>
  <si>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</si>
  <si>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</si>
  <si>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</si>
  <si>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</si>
  <si>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</si>
  <si>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</si>
  <si>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</si>
  <si>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</si>
  <si>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</si>
  <si>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</si>
  <si>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</si>
  <si>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</si>
  <si>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</si>
  <si>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</si>
  <si>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</si>
  <si>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</si>
  <si>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</si>
  <si>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</si>
  <si>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</si>
  <si>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</si>
  <si>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</si>
  <si>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</si>
  <si>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</si>
  <si>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</si>
  <si>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</si>
  <si>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</si>
  <si>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</si>
  <si>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</si>
  <si>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</si>
  <si>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</si>
  <si>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</si>
  <si>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</si>
  <si>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</si>
  <si>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</si>
  <si>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</si>
  <si>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</si>
  <si>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</si>
  <si>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</si>
  <si>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</si>
  <si>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</si>
  <si>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</si>
  <si>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</si>
  <si>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</si>
  <si>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</si>
  <si>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</si>
  <si>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</si>
  <si>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</si>
  <si>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</si>
  <si>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</si>
  <si>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</si>
  <si>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</si>
  <si>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</si>
  <si>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</si>
  <si>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</si>
  <si>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</si>
  <si>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</si>
  <si>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</si>
  <si>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</si>
  <si>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</si>
  <si>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</si>
  <si>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</si>
  <si>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</si>
  <si>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</si>
  <si>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</si>
  <si>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</si>
  <si>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</si>
  <si>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</si>
  <si>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</si>
  <si>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</si>
  <si>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</si>
  <si>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</si>
  <si>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</si>
  <si>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</si>
  <si>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</si>
  <si>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</si>
  <si>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</si>
  <si>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</si>
  <si>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</si>
  <si>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</si>
  <si>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</si>
  <si>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</si>
  <si>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</si>
  <si>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</si>
  <si>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</si>
  <si>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</si>
  <si>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</si>
  <si>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</si>
  <si>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</si>
  <si>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</si>
  <si>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</si>
  <si>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</si>
  <si>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</si>
  <si>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</si>
  <si>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</si>
  <si>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</si>
  <si>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</si>
  <si>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</si>
  <si>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</si>
  <si>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</si>
  <si>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</si>
  <si>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</si>
  <si>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</si>
  <si>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</si>
  <si>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</si>
  <si>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</si>
  <si>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</si>
  <si>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</si>
  <si>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</si>
  <si>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</si>
  <si>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</si>
  <si>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</si>
  <si>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</si>
  <si>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</si>
  <si>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</si>
  <si>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</si>
  <si>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</si>
  <si>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</si>
  <si>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</si>
  <si>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</si>
  <si>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</si>
  <si>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</si>
  <si>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</si>
  <si>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</si>
  <si>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</si>
  <si>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</si>
  <si>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</si>
  <si>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</si>
  <si>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</si>
  <si>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</si>
  <si>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</si>
  <si>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</si>
  <si>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</si>
  <si>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</si>
  <si>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</si>
  <si>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</si>
  <si>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</si>
  <si>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</si>
  <si>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</si>
  <si>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</si>
  <si>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</si>
  <si>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</si>
  <si>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</si>
  <si>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</si>
  <si>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</si>
  <si>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</si>
  <si>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</si>
  <si>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</si>
  <si>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</si>
  <si>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</si>
  <si>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</si>
  <si>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</si>
  <si>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</si>
  <si>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</si>
  <si>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</si>
  <si>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</si>
  <si>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</si>
  <si>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</si>
  <si>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</si>
  <si>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</si>
  <si>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</si>
  <si>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</si>
  <si>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</si>
  <si>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</si>
  <si>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</si>
  <si>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</si>
  <si>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</si>
  <si>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</si>
  <si>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</si>
  <si>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</si>
  <si>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</si>
  <si>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</si>
  <si>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</si>
  <si>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</si>
  <si>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</si>
  <si>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</si>
  <si>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</si>
  <si>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</si>
  <si>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</si>
  <si>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</si>
  <si>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</si>
  <si>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</si>
  <si>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</si>
  <si>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</si>
  <si>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</si>
  <si>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</si>
  <si>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</si>
  <si>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</si>
  <si>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</si>
  <si>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</si>
  <si>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</si>
  <si>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</si>
  <si>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</si>
  <si>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</si>
  <si>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</si>
  <si>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</si>
  <si>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</si>
  <si>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</si>
  <si>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</si>
  <si>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</si>
  <si>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</si>
  <si>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</si>
  <si>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</si>
  <si>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</si>
  <si>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</si>
  <si>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</si>
  <si>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</si>
  <si>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</si>
  <si>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</si>
  <si>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</si>
  <si>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</si>
  <si>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</si>
  <si>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</si>
  <si>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</si>
  <si>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</si>
  <si>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</si>
  <si>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</si>
  <si>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</si>
  <si>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</si>
  <si>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</si>
  <si>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</si>
  <si>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</si>
  <si>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</si>
  <si>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</si>
  <si>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</si>
  <si>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</si>
  <si>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</si>
  <si>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</si>
  <si>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</si>
  <si>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</si>
  <si>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</si>
  <si>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</si>
  <si>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</si>
  <si>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</si>
  <si>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</si>
  <si>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</si>
  <si>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</si>
  <si>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</si>
  <si>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</si>
  <si>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</si>
  <si>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</si>
  <si>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</si>
  <si>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</si>
  <si>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</si>
  <si>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</si>
  <si>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</si>
  <si>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</si>
  <si>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</si>
  <si>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</si>
  <si>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</si>
  <si>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</si>
  <si>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</si>
  <si>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</si>
  <si>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</si>
  <si>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</si>
  <si>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</si>
  <si>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</si>
  <si>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</si>
  <si>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</si>
  <si>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</si>
  <si>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</si>
  <si>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</si>
  <si>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</si>
  <si>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</si>
  <si>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</si>
  <si>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</si>
  <si>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</si>
  <si>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</si>
  <si>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</si>
  <si>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</si>
  <si>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</si>
  <si>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</si>
  <si>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</si>
  <si>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</si>
  <si>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</si>
  <si>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</si>
  <si>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</si>
  <si>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</si>
  <si>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</si>
  <si>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</si>
  <si>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</si>
  <si>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</si>
  <si>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</si>
  <si>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</si>
  <si>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</si>
  <si>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</si>
  <si>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</si>
  <si>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</si>
  <si>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</si>
  <si>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</si>
  <si>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</si>
  <si>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</si>
  <si>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</si>
  <si>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</si>
  <si>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</si>
  <si>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</si>
  <si>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</si>
  <si>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</si>
  <si>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</si>
  <si>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</si>
  <si>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</si>
  <si>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</si>
  <si>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</si>
  <si>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</si>
  <si>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</si>
  <si>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</si>
  <si>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</si>
  <si>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</si>
  <si>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</si>
  <si>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</si>
  <si>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</si>
  <si>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</si>
  <si>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</si>
  <si>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</si>
  <si>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</si>
  <si>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</si>
  <si>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</si>
  <si>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</si>
  <si>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</si>
  <si>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</si>
  <si>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</si>
  <si>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</si>
  <si>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</si>
  <si>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</si>
  <si>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</si>
  <si>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</si>
  <si>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</si>
  <si>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</si>
  <si>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</si>
  <si>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</si>
  <si>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</si>
  <si>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</si>
  <si>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</si>
  <si>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</si>
  <si>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</si>
  <si>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</si>
  <si>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</si>
  <si>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</si>
  <si>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</si>
  <si>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</si>
  <si>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</si>
  <si>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</si>
  <si>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</si>
  <si>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</si>
  <si>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</si>
  <si>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</si>
  <si>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</si>
  <si>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</si>
  <si>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</si>
  <si>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</si>
  <si>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</si>
  <si>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</si>
  <si>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</si>
  <si>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</si>
  <si>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</si>
  <si>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</si>
  <si>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</si>
  <si>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</si>
  <si>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</si>
  <si>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</si>
  <si>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</si>
  <si>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</si>
  <si>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</si>
  <si>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</si>
  <si>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</si>
  <si>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</si>
  <si>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</si>
  <si>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</si>
  <si>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</si>
  <si>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</si>
  <si>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</si>
  <si>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</si>
  <si>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</si>
  <si>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</si>
  <si>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</si>
  <si>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</si>
  <si>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</si>
  <si>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</si>
  <si>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</si>
  <si>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</si>
  <si>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</si>
  <si>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</si>
  <si>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</si>
  <si>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</si>
  <si>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</si>
  <si>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</si>
  <si>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</si>
  <si>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</si>
  <si>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</si>
  <si>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</si>
  <si>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</si>
  <si>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</si>
  <si>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</si>
  <si>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</si>
  <si>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</si>
  <si>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</si>
  <si>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</si>
  <si>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</si>
  <si>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</si>
  <si>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</si>
  <si>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</si>
  <si>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</si>
  <si>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</si>
  <si>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</si>
  <si>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</si>
  <si>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</si>
  <si>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</si>
  <si>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</si>
  <si>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</si>
  <si>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</si>
  <si>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</si>
  <si>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</si>
  <si>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</si>
  <si>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</si>
  <si>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</si>
  <si>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</si>
  <si>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</si>
  <si>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</si>
  <si>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</si>
  <si>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</si>
  <si>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</si>
  <si>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</si>
  <si>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</si>
  <si>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</si>
  <si>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</si>
  <si>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</si>
  <si>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</si>
  <si>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</si>
  <si>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</si>
  <si>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</si>
  <si>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</si>
  <si>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</si>
  <si>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</si>
  <si>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</si>
  <si>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</si>
  <si>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</si>
  <si>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</si>
  <si>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</si>
  <si>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</si>
  <si>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</si>
  <si>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</si>
  <si>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</si>
  <si>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</si>
  <si>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</si>
  <si>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</si>
  <si>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</si>
  <si>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</si>
  <si>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</si>
  <si>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</si>
  <si>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</si>
  <si>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</si>
  <si>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</si>
  <si>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</si>
  <si>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</si>
  <si>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</si>
  <si>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</si>
  <si>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</si>
  <si>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</si>
  <si>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</si>
  <si>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</si>
  <si>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</si>
  <si>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</si>
  <si>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</si>
  <si>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</si>
  <si>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</si>
  <si>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</si>
  <si>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</si>
  <si>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</si>
  <si>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</si>
  <si>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</si>
  <si>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</si>
  <si>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</si>
  <si>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</si>
  <si>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</si>
  <si>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</si>
  <si>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</si>
  <si>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</si>
  <si>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</si>
  <si>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</si>
  <si>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</si>
  <si>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</si>
  <si>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</si>
  <si>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</si>
  <si>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</si>
  <si>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</si>
  <si>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</si>
  <si>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</si>
  <si>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</si>
  <si>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</si>
  <si>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</si>
  <si>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</si>
  <si>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</si>
  <si>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</si>
  <si>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</si>
  <si>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</si>
  <si>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</si>
  <si>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</si>
  <si>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</si>
  <si>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</si>
  <si>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</si>
  <si>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</si>
  <si>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</si>
  <si>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</si>
  <si>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</si>
  <si>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</si>
  <si>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</si>
  <si>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</si>
  <si>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</si>
  <si>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</si>
  <si>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</si>
  <si>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</si>
  <si>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</si>
  <si>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</si>
  <si>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</si>
  <si>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</si>
  <si>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</si>
  <si>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</si>
  <si>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</si>
  <si>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</si>
  <si>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</si>
  <si>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</si>
  <si>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</si>
  <si>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</si>
  <si>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</si>
  <si>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</si>
  <si>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</si>
  <si>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</si>
  <si>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</si>
  <si>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</si>
  <si>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</si>
  <si>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</si>
  <si>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</si>
  <si>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</si>
  <si>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</si>
  <si>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</si>
  <si>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</si>
  <si>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</si>
  <si>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</si>
  <si>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</si>
  <si>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</si>
  <si>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</si>
  <si>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</si>
  <si>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</si>
  <si>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</si>
  <si>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</si>
  <si>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</si>
  <si>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</si>
  <si>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</si>
  <si>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</si>
  <si>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</si>
  <si>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</si>
  <si>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</si>
  <si>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</si>
  <si>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</si>
  <si>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</si>
  <si>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</si>
  <si>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</si>
  <si>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</si>
  <si>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</si>
  <si>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</si>
  <si>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</si>
  <si>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</si>
  <si>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</si>
  <si>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</si>
  <si>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</si>
  <si>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</si>
  <si>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</si>
  <si>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</si>
  <si>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</si>
  <si>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</si>
  <si>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</si>
  <si>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</si>
  <si>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</si>
  <si>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</si>
  <si>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</si>
  <si>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</si>
  <si>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</si>
  <si>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</si>
  <si>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</si>
  <si>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</si>
  <si>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</si>
  <si>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</si>
  <si>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</si>
  <si>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</si>
  <si>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</si>
  <si>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</si>
  <si>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</si>
  <si>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</si>
  <si>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</si>
  <si>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</si>
  <si>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</si>
  <si>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</si>
  <si>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</si>
  <si>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</si>
  <si>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</si>
  <si>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</si>
  <si>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</si>
  <si>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</si>
  <si>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</si>
  <si>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</si>
  <si>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</si>
  <si>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</si>
  <si>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</si>
  <si>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</si>
  <si>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</si>
  <si>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</si>
  <si>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</si>
  <si>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</si>
  <si>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</si>
  <si>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</si>
  <si>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</si>
  <si>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</si>
  <si>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</si>
  <si>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</si>
  <si>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</si>
  <si>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</si>
  <si>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</si>
  <si>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</si>
  <si>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</si>
  <si>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</si>
  <si>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</si>
  <si>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</si>
  <si>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</si>
  <si>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</si>
  <si>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</si>
  <si>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</si>
  <si>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</si>
  <si>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</si>
  <si>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</si>
  <si>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</si>
  <si>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</si>
  <si>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</si>
  <si>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</si>
  <si>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</si>
  <si>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</si>
  <si>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</si>
  <si>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</si>
  <si>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</si>
  <si>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</si>
  <si>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</si>
  <si>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</si>
  <si>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</si>
  <si>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</si>
  <si>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</si>
  <si>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</si>
  <si>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</si>
  <si>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</si>
  <si>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</si>
  <si>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</si>
  <si>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</si>
  <si>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</si>
  <si>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</si>
  <si>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</si>
  <si>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</si>
  <si>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</si>
  <si>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</si>
  <si>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</si>
  <si>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</si>
  <si>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</si>
  <si>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</si>
  <si>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</si>
  <si>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</si>
  <si>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</si>
  <si>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</si>
  <si>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</si>
  <si>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</si>
  <si>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</si>
  <si>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</si>
  <si>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</si>
  <si>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</si>
  <si>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</si>
  <si>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</si>
  <si>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</si>
  <si>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</si>
  <si>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</si>
  <si>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</si>
  <si>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</si>
  <si>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</si>
  <si>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</si>
  <si>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</si>
  <si>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</si>
  <si>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</si>
  <si>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</si>
  <si>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</si>
  <si>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</si>
  <si>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</si>
  <si>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</si>
  <si>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</si>
  <si>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</si>
  <si>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</si>
  <si>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</si>
  <si>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</si>
  <si>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</si>
  <si>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</si>
  <si>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</si>
  <si>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</si>
  <si>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</si>
  <si>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</si>
  <si>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</si>
  <si>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</si>
  <si>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</si>
  <si>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</si>
  <si>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</si>
  <si>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</si>
  <si>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</si>
  <si>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</si>
  <si>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</si>
  <si>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</si>
  <si>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</si>
  <si>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</si>
  <si>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</si>
  <si>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</si>
  <si>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</si>
  <si>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</si>
  <si>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</si>
  <si>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</si>
  <si>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</si>
  <si>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</si>
  <si>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</si>
  <si>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</si>
  <si>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</si>
  <si>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</si>
  <si>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</si>
  <si>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</si>
  <si>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</si>
  <si>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</si>
  <si>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</si>
  <si>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</si>
  <si>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</si>
  <si>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</si>
  <si>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</si>
  <si>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</si>
  <si>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</si>
  <si>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</si>
  <si>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</si>
  <si>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</si>
  <si>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</si>
  <si>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</si>
  <si>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</si>
  <si>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</si>
  <si>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</si>
  <si>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</si>
  <si>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</si>
  <si>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</si>
  <si>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</si>
  <si>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</si>
  <si>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</si>
  <si>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</si>
  <si>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</si>
  <si>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</si>
  <si>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</si>
  <si>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</si>
  <si>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</si>
  <si>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</si>
  <si>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</si>
  <si>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</si>
  <si>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</si>
  <si>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</si>
  <si>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</si>
  <si>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</si>
  <si>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</si>
  <si>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</si>
  <si>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</si>
  <si>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</si>
  <si>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</si>
  <si>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</si>
  <si>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</si>
  <si>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</si>
  <si>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</si>
  <si>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</si>
  <si>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</si>
  <si>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</si>
  <si>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</si>
  <si>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</si>
  <si>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</si>
  <si>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</si>
  <si>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</si>
  <si>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</si>
  <si>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</si>
  <si>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</si>
  <si>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</si>
  <si>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</si>
  <si>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</si>
  <si>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</si>
  <si>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</si>
  <si>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</si>
  <si>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</si>
  <si>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</si>
  <si>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</si>
  <si>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</si>
  <si>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</si>
  <si>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</si>
  <si>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</si>
  <si>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</si>
  <si>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</si>
  <si>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</si>
  <si>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</si>
  <si>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</si>
  <si>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</si>
  <si>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</si>
  <si>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</si>
  <si>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</si>
  <si>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</si>
  <si>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</si>
  <si>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</si>
  <si>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</si>
  <si>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</si>
  <si>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</si>
  <si>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</si>
  <si>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</si>
  <si>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</si>
  <si>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</si>
  <si>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</si>
  <si>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</si>
  <si>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</si>
  <si>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</si>
  <si>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</si>
  <si>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</si>
  <si>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</si>
  <si>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</si>
  <si>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</si>
  <si>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</si>
  <si>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</si>
  <si>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</si>
  <si>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</si>
  <si>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</si>
  <si>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</si>
  <si>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</si>
  <si>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</si>
  <si>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</si>
  <si>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</si>
  <si>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</si>
  <si>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</si>
  <si>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</si>
  <si>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</si>
  <si>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</si>
  <si>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</si>
  <si>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</si>
  <si>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</si>
  <si>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</si>
  <si>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</si>
  <si>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</si>
  <si>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</si>
  <si>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</si>
  <si>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</si>
  <si>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</si>
  <si>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</si>
  <si>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</si>
  <si>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</si>
  <si>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</si>
  <si>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</si>
  <si>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</si>
  <si>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</si>
  <si>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</si>
  <si>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</si>
  <si>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</si>
  <si>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</si>
  <si>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</si>
  <si>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</si>
  <si>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</si>
  <si>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</si>
  <si>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</si>
  <si>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</si>
  <si>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</si>
  <si>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</si>
  <si>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</si>
  <si>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</si>
  <si>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</si>
  <si>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</si>
  <si>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</si>
  <si>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</si>
  <si>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</si>
  <si>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</si>
  <si>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</si>
  <si>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</si>
  <si>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</si>
  <si>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</si>
  <si>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</si>
  <si>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</si>
  <si>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</si>
  <si>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</si>
  <si>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</si>
  <si>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</si>
  <si>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</si>
  <si>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</si>
  <si>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</si>
  <si>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</si>
  <si>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</si>
  <si>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</si>
  <si>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</si>
  <si>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</si>
  <si>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</si>
  <si>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</si>
  <si>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</si>
  <si>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</si>
  <si>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</si>
  <si>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</si>
  <si>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</si>
  <si>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</si>
  <si>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</si>
  <si>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</si>
  <si>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</si>
  <si>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</si>
  <si>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</si>
  <si>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</si>
  <si>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</si>
  <si>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</si>
  <si>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</si>
  <si>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</si>
  <si>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</si>
  <si>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</si>
  <si>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</si>
  <si>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</si>
  <si>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</si>
  <si>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</si>
  <si>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</si>
  <si>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</si>
  <si>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</si>
  <si>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</si>
  <si>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</si>
  <si>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</si>
  <si>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</si>
  <si>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</si>
  <si>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</si>
  <si>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</si>
  <si>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</si>
  <si>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</si>
  <si>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</si>
  <si>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</si>
  <si>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</si>
  <si>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</si>
  <si>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</si>
  <si>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</si>
  <si>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</si>
  <si>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</si>
  <si>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</si>
  <si>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</si>
  <si>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</si>
  <si>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</si>
  <si>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</si>
  <si>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</si>
  <si>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</si>
  <si>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</si>
  <si>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</si>
  <si>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</si>
  <si>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</si>
  <si>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</si>
  <si>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</si>
  <si>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</si>
  <si>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</si>
  <si>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</si>
  <si>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</si>
  <si>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</si>
  <si>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</si>
  <si>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</si>
  <si>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</si>
  <si>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</si>
  <si>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</si>
  <si>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</si>
  <si>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</si>
  <si>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</si>
  <si>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</si>
  <si>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</si>
  <si>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</si>
  <si>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</si>
  <si>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</si>
  <si>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</si>
  <si>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</si>
  <si>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</si>
  <si>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</si>
  <si>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</si>
  <si>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</si>
  <si>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</si>
  <si>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</si>
  <si>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</si>
  <si>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</si>
  <si>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</si>
  <si>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</si>
  <si>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</si>
  <si>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</si>
  <si>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</si>
  <si>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</si>
  <si>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</si>
  <si>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</si>
  <si>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</si>
  <si>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</si>
  <si>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</si>
  <si>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</si>
  <si>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</si>
  <si>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</si>
  <si>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</si>
  <si>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</si>
  <si>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</si>
  <si>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</si>
  <si>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</si>
  <si>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</si>
  <si>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</si>
  <si>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</si>
  <si>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</si>
  <si>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</si>
  <si>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</si>
  <si>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</si>
  <si>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</si>
  <si>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</si>
  <si>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</si>
  <si>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</si>
  <si>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</si>
  <si>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</si>
  <si>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</si>
  <si>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</si>
  <si>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</si>
  <si>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</si>
  <si>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</si>
  <si>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</si>
  <si>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</si>
  <si>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</si>
  <si>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</si>
  <si>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</si>
  <si>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</si>
  <si>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</si>
  <si>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</si>
  <si>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</si>
  <si>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</si>
  <si>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</si>
  <si>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</si>
  <si>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</si>
  <si>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</si>
  <si>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</si>
  <si>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</si>
  <si>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</si>
  <si>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</si>
  <si>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</si>
  <si>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</si>
  <si>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</si>
  <si>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</si>
  <si>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</si>
  <si>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</si>
  <si>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</si>
  <si>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</si>
  <si>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</si>
  <si>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</si>
  <si>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</si>
  <si>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</si>
  <si>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</si>
  <si>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</si>
  <si>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</si>
  <si>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</si>
  <si>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</si>
  <si>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</si>
  <si>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</si>
  <si>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</si>
  <si>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</si>
  <si>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</si>
  <si>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</si>
  <si>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</si>
  <si>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</si>
  <si>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</si>
  <si>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</si>
  <si>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</si>
  <si>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</si>
  <si>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</si>
  <si>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</si>
  <si>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</si>
  <si>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</si>
  <si>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</si>
  <si>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</si>
  <si>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</si>
  <si>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</si>
  <si>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</si>
  <si>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</si>
  <si>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</si>
  <si>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</si>
  <si>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</si>
  <si>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</si>
  <si>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</si>
  <si>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</si>
  <si>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</si>
  <si>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</si>
  <si>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</si>
  <si>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</si>
  <si>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</si>
  <si>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</si>
  <si>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</si>
  <si>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</si>
  <si>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</si>
  <si>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</si>
  <si>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</si>
  <si>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</si>
  <si>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</si>
  <si>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</si>
  <si>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</si>
  <si>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</si>
  <si>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</si>
  <si>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</si>
  <si>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</si>
  <si>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</si>
  <si>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</si>
  <si>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</si>
  <si>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</si>
  <si>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</si>
  <si>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</si>
  <si>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</si>
  <si>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</si>
  <si>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</si>
  <si>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</si>
  <si>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</si>
  <si>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</si>
  <si>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</si>
  <si>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</si>
  <si>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</si>
  <si>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</si>
  <si>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</si>
  <si>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</si>
  <si>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</si>
  <si>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</si>
  <si>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</si>
  <si>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</si>
  <si>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</si>
  <si>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</si>
  <si>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</si>
  <si>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</si>
  <si>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</si>
  <si>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</si>
  <si>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</si>
  <si>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</si>
  <si>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</si>
  <si>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</si>
  <si>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</si>
  <si>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</si>
  <si>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</si>
  <si>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</si>
  <si>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</si>
  <si>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</si>
  <si>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</si>
  <si>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</si>
  <si>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</si>
  <si>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</si>
  <si>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</si>
  <si>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</si>
  <si>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</si>
  <si>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</si>
  <si>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</si>
  <si>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</si>
  <si>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</si>
  <si>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</si>
  <si>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</si>
  <si>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</si>
  <si>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</si>
  <si>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</si>
  <si>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</si>
  <si>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</si>
  <si>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</si>
  <si>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</si>
  <si>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</si>
  <si>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</si>
  <si>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</si>
  <si>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</si>
  <si>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</si>
  <si>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</si>
  <si>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</si>
  <si>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</si>
  <si>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</si>
  <si>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</si>
  <si>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</si>
  <si>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</si>
  <si>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</si>
  <si>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</si>
  <si>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</si>
  <si>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</si>
  <si>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</si>
  <si>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</si>
  <si>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</si>
  <si>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</si>
  <si>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</si>
  <si>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</si>
  <si>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</si>
  <si>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</si>
  <si>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</si>
  <si>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</si>
  <si>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</si>
  <si>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</si>
  <si>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</si>
  <si>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</si>
  <si>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</si>
  <si>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</si>
  <si>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</si>
  <si>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</si>
  <si>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</si>
  <si>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</si>
  <si>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</si>
  <si>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</si>
  <si>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</si>
  <si>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</si>
  <si>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</si>
  <si>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</si>
  <si>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</si>
  <si>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</si>
  <si>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</si>
  <si>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</si>
  <si>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</si>
  <si>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</si>
  <si>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</si>
  <si>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</si>
  <si>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</si>
  <si>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</si>
  <si>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</si>
  <si>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</si>
  <si>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</si>
  <si>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</si>
  <si>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</si>
  <si>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</si>
  <si>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</si>
  <si>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</si>
  <si>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</si>
  <si>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</si>
  <si>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</si>
  <si>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</si>
  <si>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</si>
  <si>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</si>
  <si>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</si>
  <si>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</si>
  <si>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</si>
  <si>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</si>
  <si>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</si>
  <si>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</si>
  <si>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</si>
  <si>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</si>
  <si>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</si>
  <si>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</si>
  <si>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</si>
  <si>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</si>
  <si>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</si>
  <si>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</si>
  <si>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</si>
  <si>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</si>
  <si>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</si>
  <si>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</si>
  <si>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</si>
  <si>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</si>
  <si>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</si>
  <si>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</si>
  <si>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</si>
  <si>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</si>
  <si>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</si>
  <si>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</si>
  <si>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</si>
  <si>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</si>
  <si>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</si>
  <si>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</si>
  <si>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</si>
  <si>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</si>
  <si>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</si>
  <si>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</si>
  <si>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</si>
  <si>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</si>
  <si>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</si>
  <si>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</si>
  <si>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</si>
  <si>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</si>
  <si>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</si>
  <si>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</si>
  <si>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</si>
  <si>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</si>
  <si>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</si>
  <si>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</si>
  <si>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</si>
  <si>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</si>
  <si>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</si>
  <si>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</si>
  <si>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</si>
  <si>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</si>
  <si>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</si>
  <si>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</si>
  <si>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</si>
  <si>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</si>
  <si>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</si>
  <si>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</si>
  <si>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</si>
  <si>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</si>
  <si>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</si>
  <si>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</si>
  <si>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</si>
  <si>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</si>
  <si>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</si>
  <si>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</si>
  <si>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</si>
  <si>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</si>
  <si>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</si>
  <si>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</si>
  <si>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</si>
  <si>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</si>
  <si>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</si>
  <si>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</si>
  <si>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</si>
  <si>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</si>
  <si>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</si>
  <si>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</si>
  <si>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</si>
  <si>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</si>
  <si>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</si>
  <si>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</si>
  <si>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</si>
  <si>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</si>
  <si>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</si>
  <si>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</si>
  <si>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</si>
  <si>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</si>
  <si>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</si>
  <si>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</si>
  <si>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</si>
  <si>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</si>
  <si>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</si>
  <si>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</si>
  <si>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</si>
  <si>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</si>
  <si>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</si>
  <si>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</si>
  <si>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</si>
  <si>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</si>
  <si>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</si>
  <si>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</si>
  <si>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</si>
  <si>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</si>
  <si>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</si>
  <si>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</si>
  <si>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</si>
  <si>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</si>
  <si>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</si>
  <si>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</si>
  <si>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</si>
  <si>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</si>
  <si>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</si>
  <si>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</si>
  <si>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</si>
  <si>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</si>
  <si>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</si>
  <si>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</si>
  <si>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</si>
  <si>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</si>
  <si>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</si>
  <si>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</si>
  <si>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</si>
  <si>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</si>
  <si>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</si>
  <si>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</si>
  <si>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</si>
  <si>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</si>
  <si>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</si>
  <si>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</si>
  <si>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</si>
  <si>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</si>
  <si>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</si>
  <si>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</si>
  <si>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</si>
  <si>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</si>
  <si>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</si>
  <si>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</si>
  <si>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</si>
  <si>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</si>
  <si>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</si>
  <si>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</si>
  <si>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</si>
  <si>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</si>
  <si>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</si>
  <si>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</si>
  <si>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</si>
  <si>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</si>
  <si>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</si>
  <si>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</si>
  <si>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</si>
  <si>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</si>
  <si>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</si>
  <si>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</si>
  <si>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</si>
  <si>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</si>
  <si>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</si>
  <si>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</si>
  <si>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</si>
  <si>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</si>
  <si>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</si>
  <si>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</si>
  <si>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</si>
  <si>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</si>
  <si>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</si>
  <si>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</si>
  <si>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</si>
  <si>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</si>
  <si>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</si>
  <si>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</si>
  <si>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</si>
  <si>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</si>
  <si>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</si>
  <si>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</si>
  <si>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</si>
  <si>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</si>
  <si>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</si>
  <si>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</si>
  <si>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</si>
  <si>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</si>
  <si>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</si>
  <si>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</si>
  <si>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</si>
  <si>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</si>
  <si>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</si>
  <si>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</si>
  <si>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</si>
  <si>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</si>
  <si>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</si>
  <si>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</si>
  <si>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</si>
  <si>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</si>
  <si>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</si>
  <si>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</si>
  <si>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</si>
  <si>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</si>
  <si>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</si>
  <si>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</si>
  <si>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</si>
  <si>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</si>
  <si>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</si>
  <si>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</si>
  <si>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</si>
  <si>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</si>
  <si>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</si>
  <si>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</si>
  <si>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</si>
  <si>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</si>
  <si>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</si>
  <si>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</si>
  <si>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</si>
  <si>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</si>
  <si>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</si>
  <si>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</si>
  <si>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</si>
  <si>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</si>
  <si>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</si>
  <si>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</si>
  <si>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</si>
  <si>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</si>
  <si>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</si>
  <si>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</si>
  <si>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</si>
  <si>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</si>
  <si>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</si>
  <si>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</si>
  <si>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</si>
  <si>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</si>
  <si>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</si>
  <si>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</si>
  <si>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</si>
  <si>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</si>
  <si>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</si>
  <si>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</si>
  <si>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</si>
  <si>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</si>
  <si>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</si>
  <si>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</si>
  <si>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</si>
  <si>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</si>
  <si>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</si>
  <si>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</si>
  <si>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</si>
  <si>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</si>
  <si>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</si>
  <si>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</si>
  <si>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</si>
  <si>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</si>
  <si>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</si>
  <si>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</si>
  <si>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</si>
  <si>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</si>
  <si>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</si>
  <si>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</si>
  <si>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</si>
  <si>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</si>
  <si>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</si>
  <si>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</si>
  <si>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</si>
  <si>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</si>
  <si>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</si>
  <si>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</si>
  <si>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</si>
  <si>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</si>
  <si>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</si>
  <si>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</si>
  <si>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</si>
  <si>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</si>
  <si>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</si>
  <si>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</si>
  <si>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</si>
  <si>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</si>
  <si>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</si>
  <si>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</si>
  <si>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</si>
  <si>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</si>
  <si>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</si>
  <si>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</si>
  <si>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</si>
  <si>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</si>
  <si>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</si>
  <si>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</si>
  <si>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</si>
  <si>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</si>
  <si>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</si>
  <si>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</si>
  <si>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</si>
  <si>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</si>
  <si>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</si>
  <si>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</si>
  <si>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</si>
  <si>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</si>
  <si>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</si>
  <si>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</si>
  <si>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</si>
  <si>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</si>
  <si>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</si>
  <si>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</si>
  <si>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</si>
  <si>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</si>
  <si>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</si>
  <si>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</si>
  <si>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</si>
  <si>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</si>
  <si>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</si>
  <si>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</si>
  <si>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</si>
  <si>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</si>
  <si>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</si>
  <si>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</si>
  <si>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</si>
  <si>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</si>
  <si>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</si>
  <si>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</si>
  <si>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</si>
  <si>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</si>
  <si>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</si>
  <si>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</si>
  <si>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</si>
  <si>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</si>
  <si>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</si>
  <si>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</si>
  <si>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</si>
  <si>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</si>
  <si>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</si>
  <si>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</si>
  <si>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</si>
  <si>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</si>
  <si>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</si>
  <si>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</si>
  <si>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</si>
  <si>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</si>
  <si>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</si>
  <si>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</si>
  <si>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</si>
  <si>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</si>
  <si>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</si>
  <si>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</si>
  <si>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</si>
  <si>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</si>
  <si>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</si>
  <si>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</si>
  <si>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</si>
  <si>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</si>
  <si>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</si>
  <si>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</si>
  <si>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</si>
  <si>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</si>
  <si>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</si>
  <si>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</si>
  <si>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</si>
  <si>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</si>
  <si>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</si>
  <si>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</si>
  <si>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</si>
  <si>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</si>
  <si>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</si>
  <si>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</si>
  <si>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</si>
  <si>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</si>
  <si>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</si>
  <si>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</si>
  <si>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</si>
  <si>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</si>
  <si>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</si>
  <si>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</si>
  <si>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</si>
  <si>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</si>
  <si>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</si>
  <si>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</si>
  <si>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</si>
  <si>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</si>
  <si>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</si>
  <si>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</si>
  <si>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</si>
  <si>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</si>
  <si>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</si>
  <si>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</si>
  <si>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</si>
  <si>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</si>
  <si>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</si>
  <si>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</si>
  <si>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</si>
  <si>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</si>
  <si>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</si>
  <si>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</si>
  <si>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</si>
  <si>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</si>
  <si>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</si>
  <si>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</si>
  <si>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</si>
  <si>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</si>
  <si>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</si>
  <si>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</si>
  <si>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</si>
  <si>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</si>
  <si>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</si>
  <si>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</si>
  <si>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</si>
  <si>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</si>
  <si>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</si>
  <si>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</si>
  <si>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</si>
  <si>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</si>
  <si>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</si>
  <si>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</si>
  <si>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</si>
  <si>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</si>
  <si>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</si>
  <si>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</si>
  <si>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</si>
  <si>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</si>
  <si>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</si>
  <si>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</si>
  <si>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</si>
  <si>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</si>
  <si>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</si>
  <si>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</si>
  <si>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</si>
  <si>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</si>
  <si>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</si>
  <si>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</si>
  <si>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</si>
  <si>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</si>
  <si>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</si>
  <si>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</si>
  <si>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</si>
  <si>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</si>
  <si>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</si>
  <si>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</si>
  <si>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</si>
  <si>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</si>
  <si>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</si>
  <si>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</si>
  <si>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</si>
  <si>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</si>
  <si>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</si>
  <si>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</si>
  <si>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</si>
  <si>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</si>
  <si>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</si>
  <si>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</si>
  <si>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</si>
  <si>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</si>
  <si>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</si>
  <si>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</si>
  <si>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</si>
  <si>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</si>
  <si>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</si>
  <si>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</si>
  <si>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</si>
  <si>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</si>
  <si>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</si>
  <si>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</si>
  <si>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</si>
  <si>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</si>
  <si>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</si>
  <si>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</si>
  <si>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</si>
  <si>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</si>
  <si>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</si>
  <si>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</si>
  <si>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</si>
  <si>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</si>
  <si>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</si>
  <si>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</si>
  <si>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</si>
  <si>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</si>
  <si>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</si>
  <si>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</si>
  <si>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</si>
  <si>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</si>
  <si>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</si>
  <si>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</si>
  <si>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</si>
  <si>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</si>
  <si>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</si>
  <si>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</si>
  <si>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</si>
  <si>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</si>
  <si>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</si>
  <si>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</si>
  <si>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</si>
  <si>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</si>
  <si>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</si>
  <si>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</si>
  <si>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</si>
  <si>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</si>
  <si>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</si>
  <si>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</si>
  <si>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</si>
  <si>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</si>
  <si>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</si>
  <si>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</si>
  <si>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</si>
  <si>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</si>
  <si>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</si>
  <si>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</si>
  <si>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</si>
  <si>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</si>
  <si>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</si>
  <si>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</si>
  <si>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</si>
  <si>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</si>
  <si>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</si>
  <si>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</si>
  <si>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</si>
  <si>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</si>
  <si>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</si>
  <si>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</si>
  <si>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</si>
  <si>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</si>
  <si>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</si>
  <si>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</si>
  <si>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</si>
  <si>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</si>
  <si>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</si>
  <si>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</si>
  <si>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</si>
  <si>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</si>
  <si>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</si>
  <si>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</si>
  <si>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</si>
  <si>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</si>
  <si>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</si>
  <si>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</si>
  <si>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</si>
  <si>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</si>
  <si>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</si>
  <si>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</si>
  <si>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</si>
  <si>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</si>
  <si>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</si>
  <si>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</si>
  <si>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</si>
  <si>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</si>
  <si>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</si>
  <si>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</si>
  <si>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</si>
  <si>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</si>
  <si>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</si>
  <si>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</si>
  <si>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</si>
  <si>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</si>
  <si>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</si>
  <si>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</si>
  <si>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</si>
  <si>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</si>
  <si>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</si>
  <si>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</si>
  <si>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</si>
  <si>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</si>
  <si>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</si>
  <si>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</si>
  <si>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</si>
  <si>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</si>
  <si>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</si>
  <si>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</si>
  <si>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</si>
  <si>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</si>
  <si>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</si>
  <si>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</si>
  <si>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</si>
  <si>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</si>
  <si>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</si>
  <si>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</si>
  <si>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</si>
  <si>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</si>
  <si>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</si>
  <si>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</si>
  <si>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</si>
  <si>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</si>
  <si>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</si>
  <si>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</si>
  <si>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</si>
  <si>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</si>
  <si>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</si>
  <si>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</si>
  <si>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</si>
  <si>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</si>
  <si>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</si>
  <si>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</si>
  <si>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</si>
  <si>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</si>
  <si>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</si>
  <si>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</si>
  <si>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</si>
  <si>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</si>
  <si>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</si>
  <si>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</si>
  <si>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</si>
  <si>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</si>
  <si>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</si>
  <si>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</si>
  <si>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</si>
  <si>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</si>
  <si>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</si>
  <si>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</si>
  <si>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</si>
  <si>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</si>
  <si>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</si>
  <si>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</si>
  <si>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</si>
  <si>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</si>
  <si>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</si>
  <si>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</si>
  <si>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</si>
  <si>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</si>
  <si>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</si>
  <si>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</si>
  <si>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</si>
  <si>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</si>
  <si>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</si>
  <si>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</si>
  <si>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</si>
  <si>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</si>
  <si>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</si>
  <si>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</si>
  <si>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</si>
  <si>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</si>
  <si>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</si>
  <si>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</si>
  <si>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</si>
  <si>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</si>
  <si>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</si>
  <si>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</si>
  <si>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</si>
  <si>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</si>
  <si>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</si>
  <si>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</si>
  <si>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</si>
  <si>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</si>
  <si>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</si>
  <si>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</si>
  <si>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</si>
  <si>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</si>
  <si>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</si>
  <si>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</si>
  <si>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</si>
  <si>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</si>
  <si>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</si>
  <si>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</si>
  <si>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</si>
  <si>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</si>
  <si>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</si>
  <si>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</si>
  <si>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</si>
  <si>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</si>
  <si>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</si>
  <si>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</si>
  <si>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</si>
  <si>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</si>
  <si>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</si>
  <si>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</si>
  <si>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</si>
  <si>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</si>
  <si>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</si>
  <si>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</si>
  <si>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</si>
  <si>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</si>
  <si>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</si>
  <si>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</si>
  <si>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</si>
  <si>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</si>
  <si>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</si>
  <si>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</si>
  <si>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</si>
  <si>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</si>
  <si>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</si>
  <si>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</si>
  <si>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</si>
  <si>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</si>
  <si>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</si>
  <si>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</si>
  <si>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</si>
  <si>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</si>
  <si>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</si>
  <si>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</si>
  <si>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</si>
  <si>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</si>
  <si>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</si>
  <si>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</si>
  <si>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</si>
  <si>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</si>
  <si>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</si>
  <si>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</si>
  <si>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</si>
  <si>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</si>
  <si>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</si>
  <si>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</si>
  <si>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</si>
  <si>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</si>
  <si>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</si>
  <si>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</si>
  <si>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</si>
  <si>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</si>
  <si>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</si>
  <si>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</si>
  <si>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</si>
  <si>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</si>
  <si>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</si>
  <si>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</si>
  <si>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</si>
  <si>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</si>
  <si>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</si>
  <si>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</si>
  <si>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</si>
  <si>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</si>
  <si>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</si>
  <si>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</si>
  <si>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</si>
  <si>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</si>
  <si>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</si>
  <si>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</si>
  <si>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</si>
  <si>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</si>
  <si>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</si>
  <si>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</si>
  <si>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</si>
  <si>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</si>
  <si>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</si>
  <si>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</si>
  <si>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</si>
  <si>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</si>
  <si>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</si>
  <si>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</si>
  <si>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</si>
  <si>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</si>
  <si>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</si>
  <si>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</si>
  <si>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</si>
  <si>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</si>
  <si>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</si>
  <si>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</si>
  <si>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</si>
  <si>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</si>
  <si>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</si>
  <si>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</si>
  <si>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</si>
  <si>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</si>
  <si>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</si>
  <si>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</si>
  <si>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</si>
  <si>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</si>
  <si>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</si>
  <si>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</si>
  <si>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</si>
  <si>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</si>
  <si>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</si>
  <si>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</si>
  <si>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</si>
  <si>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</si>
  <si>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</si>
  <si>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</si>
  <si>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</si>
  <si>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</si>
  <si>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</si>
  <si>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</si>
  <si>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</si>
  <si>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</si>
  <si>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</si>
  <si>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</si>
  <si>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</si>
  <si>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</si>
  <si>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</si>
  <si>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</si>
  <si>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</si>
  <si>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</si>
  <si>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</si>
  <si>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</si>
  <si>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</si>
  <si>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</si>
  <si>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</si>
  <si>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</si>
  <si>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</si>
  <si>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</si>
  <si>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</si>
  <si>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</si>
  <si>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</si>
  <si>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</si>
  <si>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</si>
  <si>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</si>
  <si>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</si>
  <si>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</si>
  <si>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</si>
  <si>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</si>
  <si>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</si>
  <si>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</si>
  <si>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</si>
  <si>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</si>
  <si>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</si>
  <si>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</si>
  <si>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</si>
  <si>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</si>
  <si>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</si>
  <si>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</si>
  <si>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</si>
  <si>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</si>
  <si>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</si>
  <si>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</si>
  <si>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</si>
  <si>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</si>
  <si>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</si>
  <si>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</si>
  <si>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</si>
  <si>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</si>
  <si>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</si>
  <si>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</si>
  <si>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</si>
  <si>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</si>
  <si>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</si>
  <si>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</si>
  <si>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</si>
  <si>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</si>
  <si>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</si>
  <si>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</si>
  <si>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</si>
  <si>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</si>
  <si>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</si>
  <si>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</si>
  <si>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</si>
  <si>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</si>
  <si>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</si>
  <si>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</si>
  <si>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</si>
  <si>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</si>
  <si>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</si>
  <si>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</si>
  <si>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</si>
  <si>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</si>
  <si>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</si>
  <si>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</si>
  <si>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</si>
  <si>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</si>
  <si>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</si>
  <si>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</si>
  <si>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</si>
  <si>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</si>
  <si>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</si>
  <si>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</si>
  <si>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</si>
  <si>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</si>
  <si>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</si>
  <si>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</si>
  <si>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</si>
  <si>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</si>
  <si>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</si>
  <si>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</si>
  <si>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</si>
  <si>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</si>
  <si>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</si>
  <si>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</si>
  <si>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</si>
  <si>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</si>
  <si>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</si>
  <si>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</si>
  <si>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</si>
  <si>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</si>
  <si>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</si>
  <si>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</si>
  <si>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</si>
  <si>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</si>
  <si>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</si>
  <si>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</si>
  <si>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</si>
  <si>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</si>
  <si>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</si>
  <si>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</si>
  <si>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</si>
  <si>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</si>
  <si>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</si>
  <si>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</si>
  <si>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</si>
  <si>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</si>
  <si>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</si>
  <si>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</si>
  <si>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</si>
  <si>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</si>
  <si>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</si>
  <si>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</si>
  <si>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</si>
  <si>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</si>
  <si>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</si>
  <si>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</si>
  <si>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</si>
  <si>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</si>
  <si>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</si>
  <si>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</si>
  <si>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</si>
  <si>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</si>
  <si>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</si>
  <si>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</si>
  <si>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</si>
  <si>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</si>
  <si>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</si>
  <si>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</si>
  <si>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</si>
  <si>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</si>
  <si>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</si>
  <si>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</si>
  <si>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</si>
  <si>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</si>
  <si>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</si>
  <si>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</si>
  <si>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</si>
  <si>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</si>
  <si>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</si>
  <si>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</si>
  <si>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</si>
  <si>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</si>
  <si>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</si>
  <si>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</si>
  <si>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</si>
  <si>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</si>
  <si>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</si>
  <si>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</si>
  <si>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</si>
  <si>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</si>
  <si>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</si>
  <si>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</si>
  <si>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</si>
  <si>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</si>
  <si>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</si>
  <si>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</si>
  <si>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</si>
  <si>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</si>
  <si>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</si>
  <si>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</si>
  <si>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</si>
  <si>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</si>
  <si>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</si>
  <si>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</si>
  <si>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</si>
  <si>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</si>
  <si>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</si>
  <si>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</si>
  <si>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</si>
  <si>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</si>
  <si>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</si>
  <si>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</si>
  <si>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</si>
  <si>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</si>
  <si>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</si>
  <si>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</si>
  <si>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</si>
  <si>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</si>
  <si>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</si>
  <si>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</si>
  <si>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</si>
  <si>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</si>
  <si>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</si>
  <si>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</si>
  <si>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</si>
  <si>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</si>
  <si>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</si>
  <si>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</si>
  <si>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</si>
  <si>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</si>
  <si>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</si>
  <si>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</si>
  <si>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</si>
  <si>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</si>
  <si>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</si>
  <si>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</si>
  <si>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</si>
  <si>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</si>
  <si>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</si>
  <si>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</si>
  <si>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</si>
  <si>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</si>
  <si>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</si>
  <si>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</si>
  <si>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</si>
  <si>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</si>
  <si>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</si>
  <si>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</si>
  <si>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</si>
  <si>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</si>
  <si>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</si>
  <si>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</si>
  <si>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</si>
  <si>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</si>
  <si>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</si>
  <si>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</si>
  <si>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</si>
  <si>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</si>
  <si>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</si>
  <si>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</si>
  <si>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</si>
  <si>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</si>
  <si>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</si>
  <si>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</si>
  <si>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</si>
  <si>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</si>
  <si>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</si>
  <si>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</si>
  <si>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</si>
  <si>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</si>
  <si>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</si>
  <si>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</si>
  <si>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</si>
  <si>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</si>
  <si>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</si>
  <si>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</si>
  <si>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</si>
  <si>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</si>
  <si>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</si>
  <si>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</si>
  <si>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</si>
  <si>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</si>
  <si>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</si>
  <si>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</si>
  <si>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</si>
  <si>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</si>
  <si>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</si>
  <si>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</si>
  <si>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</si>
  <si>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</si>
  <si>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</si>
  <si>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</si>
  <si>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</si>
  <si>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</si>
  <si>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</si>
  <si>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</si>
  <si>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</si>
  <si>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</si>
  <si>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</si>
  <si>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</si>
  <si>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</si>
  <si>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</si>
  <si>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</si>
  <si>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</si>
  <si>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</si>
  <si>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</si>
  <si>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</si>
  <si>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</si>
  <si>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</si>
  <si>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</si>
  <si>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</si>
  <si>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</si>
  <si>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</si>
  <si>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</si>
  <si>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</si>
  <si>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</si>
  <si>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</si>
  <si>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</si>
  <si>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</si>
  <si>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</si>
  <si>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</si>
  <si>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</si>
  <si>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</si>
  <si>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</si>
  <si>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</si>
  <si>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</si>
  <si>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</si>
  <si>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</si>
  <si>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</si>
  <si>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</si>
  <si>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</si>
  <si>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</si>
  <si>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</si>
  <si>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</si>
  <si>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</si>
  <si>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</si>
  <si>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</si>
  <si>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</si>
  <si>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</si>
  <si>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</si>
  <si>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</si>
  <si>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</si>
  <si>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</si>
  <si>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</si>
  <si>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</si>
  <si>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</si>
  <si>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</si>
  <si>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</si>
  <si>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</si>
  <si>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</si>
  <si>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</si>
  <si>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</si>
  <si>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</si>
  <si>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</si>
  <si>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</si>
  <si>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</si>
  <si>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</si>
  <si>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</si>
  <si>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</si>
  <si>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</si>
  <si>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</si>
  <si>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</si>
  <si>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</si>
  <si>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</si>
  <si>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</si>
  <si>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</si>
  <si>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</si>
  <si>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</si>
  <si>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</si>
  <si>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</si>
  <si>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</si>
  <si>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</si>
  <si>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</si>
  <si>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</si>
  <si>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</si>
  <si>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</si>
  <si>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</si>
  <si>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</si>
  <si>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</si>
  <si>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</si>
  <si>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</si>
  <si>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</si>
  <si>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</si>
  <si>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</si>
  <si>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</si>
  <si>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</si>
  <si>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</si>
  <si>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</si>
  <si>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</si>
  <si>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</si>
  <si>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</si>
  <si>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</si>
  <si>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</si>
  <si>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</si>
  <si>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</si>
  <si>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</si>
  <si>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</si>
  <si>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</si>
  <si>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</si>
  <si>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</si>
  <si>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</si>
  <si>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</si>
  <si>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</si>
  <si>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</si>
  <si>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</si>
  <si>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</si>
  <si>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</si>
  <si>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</si>
  <si>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</si>
  <si>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</si>
  <si>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</si>
  <si>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</si>
  <si>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</si>
  <si>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</si>
  <si>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</si>
  <si>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</si>
  <si>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</si>
  <si>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</si>
  <si>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</si>
  <si>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</si>
  <si>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</si>
  <si>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</si>
  <si>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</si>
  <si>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</si>
  <si>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</si>
  <si>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</si>
  <si>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</si>
  <si>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</si>
  <si>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</si>
  <si>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</si>
  <si>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</si>
  <si>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</si>
  <si>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</si>
  <si>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</si>
  <si>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</si>
  <si>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</si>
  <si>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</si>
  <si>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</si>
  <si>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</si>
  <si>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</si>
  <si>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</si>
  <si>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</si>
  <si>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</si>
  <si>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</si>
  <si>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</si>
  <si>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</si>
  <si>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</si>
  <si>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</si>
  <si>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</si>
  <si>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</si>
  <si>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</si>
  <si>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</si>
  <si>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</si>
  <si>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</si>
  <si>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</si>
  <si>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</si>
  <si>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</si>
  <si>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</si>
  <si>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</si>
  <si>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</si>
  <si>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</si>
  <si>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</si>
  <si>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</si>
  <si>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</si>
  <si>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</si>
  <si>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</si>
  <si>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</si>
  <si>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</si>
  <si>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</si>
  <si>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</si>
  <si>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</si>
  <si>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</si>
  <si>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</si>
  <si>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</si>
  <si>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</si>
  <si>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</si>
  <si>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</si>
  <si>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</si>
  <si>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</si>
  <si>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</si>
  <si>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</si>
  <si>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</si>
  <si>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</si>
  <si>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</si>
  <si>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</si>
  <si>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</si>
  <si>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</si>
  <si>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</si>
  <si>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</si>
  <si>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</si>
  <si>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</si>
  <si>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</si>
  <si>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</si>
  <si>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</si>
  <si>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</si>
  <si>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</si>
  <si>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</si>
  <si>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</si>
  <si>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</si>
  <si>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</si>
  <si>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</si>
  <si>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</si>
  <si>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</si>
  <si>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</si>
  <si>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</si>
  <si>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</si>
  <si>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</si>
  <si>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</si>
  <si>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</si>
  <si>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</si>
  <si>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</si>
  <si>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</si>
  <si>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</si>
  <si>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</si>
  <si>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</si>
  <si>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</si>
  <si>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</si>
  <si>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</si>
  <si>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</si>
  <si>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</si>
  <si>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</si>
  <si>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</si>
  <si>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</si>
  <si>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</si>
  <si>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</si>
  <si>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</si>
  <si>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</si>
  <si>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</si>
  <si>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</si>
  <si>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</si>
  <si>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</si>
  <si>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</si>
  <si>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</si>
  <si>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</si>
  <si>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</si>
  <si>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</si>
  <si>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</si>
  <si>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</si>
  <si>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</si>
  <si>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</si>
  <si>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</si>
  <si>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</si>
  <si>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</si>
  <si>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</si>
  <si>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</si>
  <si>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</si>
  <si>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</si>
  <si>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</si>
  <si>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</si>
  <si>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</si>
  <si>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</si>
  <si>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</si>
  <si>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</si>
  <si>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</si>
  <si>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</si>
  <si>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</si>
  <si>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</si>
  <si>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</si>
  <si>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</si>
  <si>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</si>
  <si>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</si>
  <si>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</si>
  <si>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</si>
  <si>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</si>
  <si>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</si>
  <si>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</si>
  <si>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</si>
  <si>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</si>
  <si>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</si>
  <si>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</si>
  <si>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</si>
  <si>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</si>
  <si>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</si>
  <si>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</si>
  <si>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</si>
  <si>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</si>
  <si>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</si>
  <si>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</si>
  <si>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</si>
  <si>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</si>
  <si>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</si>
  <si>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</si>
  <si>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</si>
  <si>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</si>
  <si>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</si>
  <si>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</si>
  <si>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</si>
  <si>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</si>
  <si>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</si>
  <si>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</si>
  <si>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</si>
  <si>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</si>
  <si>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</si>
  <si>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</si>
  <si>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</si>
  <si>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</si>
  <si>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</si>
  <si>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</si>
  <si>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</si>
  <si>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</si>
  <si>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</si>
  <si>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</si>
  <si>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</si>
  <si>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</si>
  <si>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</si>
  <si>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</si>
  <si>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</si>
  <si>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</si>
  <si>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</si>
  <si>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</si>
  <si>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</si>
  <si>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</si>
  <si>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</si>
  <si>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</si>
  <si>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</si>
  <si>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</si>
  <si>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</si>
  <si>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</si>
  <si>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</si>
  <si>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</si>
  <si>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</si>
  <si>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</si>
  <si>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</si>
  <si>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</si>
  <si>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</si>
  <si>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</si>
  <si>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</si>
  <si>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</si>
  <si>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</si>
  <si>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</si>
  <si>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</si>
  <si>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</si>
  <si>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</si>
  <si>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</si>
  <si>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</si>
  <si>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</si>
  <si>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</si>
  <si>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</si>
  <si>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</si>
  <si>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</si>
  <si>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</si>
  <si>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</si>
  <si>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</si>
  <si>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</si>
  <si>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</si>
  <si>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</si>
  <si>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</si>
  <si>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</si>
  <si>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</si>
  <si>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</si>
  <si>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</si>
  <si>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</si>
  <si>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</si>
  <si>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</si>
  <si>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</si>
  <si>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</si>
  <si>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</si>
  <si>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</si>
  <si>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</si>
  <si>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</si>
  <si>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</si>
  <si>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</si>
  <si>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</si>
  <si>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</si>
  <si>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</si>
  <si>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</si>
  <si>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</si>
  <si>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</si>
  <si>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</si>
  <si>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</si>
  <si>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</si>
  <si>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</si>
  <si>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</si>
  <si>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</si>
  <si>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</si>
  <si>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</si>
  <si>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</si>
  <si>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</si>
  <si>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</si>
  <si>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</si>
  <si>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</si>
  <si>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</si>
  <si>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</si>
  <si>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</si>
  <si>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</si>
  <si>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</si>
  <si>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</si>
  <si>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</si>
  <si>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</si>
  <si>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</si>
  <si>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</si>
  <si>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</si>
  <si>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</si>
  <si>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</si>
  <si>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</si>
  <si>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</si>
  <si>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</si>
  <si>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</si>
  <si>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</si>
  <si>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</si>
  <si>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</si>
  <si>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</si>
  <si>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</si>
  <si>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</si>
  <si>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</si>
  <si>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</si>
  <si>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</si>
  <si>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</si>
  <si>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</si>
  <si>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</si>
  <si>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</si>
  <si>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</si>
  <si>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</si>
  <si>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</si>
  <si>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</si>
  <si>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</si>
  <si>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</si>
  <si>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</si>
  <si>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</si>
  <si>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</si>
  <si>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</si>
  <si>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</si>
  <si>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</si>
  <si>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</si>
  <si>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</si>
  <si>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</si>
  <si>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</si>
  <si>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</si>
  <si>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</si>
  <si>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</si>
  <si>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</si>
  <si>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</si>
  <si>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</si>
  <si>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</si>
  <si>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</si>
  <si>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</si>
  <si>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</si>
  <si>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</si>
  <si>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</si>
  <si>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</si>
  <si>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</si>
  <si>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</si>
  <si>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</si>
  <si>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</si>
  <si>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</si>
  <si>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</si>
  <si>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</si>
  <si>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</si>
  <si>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</si>
  <si>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</si>
  <si>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</si>
  <si>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</si>
  <si>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</si>
  <si>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</si>
  <si>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</si>
  <si>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</si>
  <si>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</si>
  <si>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</si>
  <si>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</si>
  <si>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</si>
  <si>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</si>
  <si>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</si>
  <si>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</si>
  <si>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</si>
  <si>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</si>
  <si>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</si>
  <si>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</si>
  <si>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</si>
  <si>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</si>
  <si>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</si>
  <si>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</si>
  <si>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</si>
  <si>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</si>
  <si>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</si>
  <si>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</si>
  <si>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</si>
  <si>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</si>
  <si>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</si>
  <si>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</si>
  <si>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</si>
  <si>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</si>
  <si>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</si>
  <si>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</si>
  <si>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</si>
  <si>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</si>
  <si>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</si>
  <si>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</si>
  <si>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</si>
  <si>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</si>
  <si>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</si>
  <si>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</si>
  <si>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</si>
  <si>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</si>
  <si>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</si>
  <si>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</si>
  <si>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</si>
  <si>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</si>
  <si>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</si>
  <si>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</si>
  <si>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</si>
  <si>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</si>
  <si>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</si>
  <si>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</si>
  <si>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</si>
  <si>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</si>
  <si>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</si>
  <si>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</si>
  <si>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</si>
  <si>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</si>
  <si>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</si>
  <si>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</si>
  <si>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</si>
  <si>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</si>
  <si>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</si>
  <si>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</si>
  <si>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</si>
  <si>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</si>
  <si>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</si>
  <si>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</si>
  <si>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</si>
  <si>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</si>
  <si>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</si>
  <si>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</si>
  <si>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</si>
  <si>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</si>
  <si>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</si>
  <si>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</si>
  <si>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</si>
  <si>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</si>
  <si>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</si>
  <si>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</si>
  <si>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</si>
  <si>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</si>
  <si>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</si>
  <si>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</si>
  <si>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</si>
  <si>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</si>
  <si>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</si>
  <si>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</si>
  <si>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</si>
  <si>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</si>
  <si>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</si>
  <si>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</si>
  <si>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</si>
  <si>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</si>
  <si>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</si>
  <si>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</si>
  <si>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</si>
  <si>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</si>
  <si>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</si>
  <si>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</si>
  <si>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</si>
  <si>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</si>
  <si>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</si>
  <si>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</si>
  <si>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</si>
  <si>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</si>
  <si>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</si>
  <si>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</si>
  <si>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</si>
  <si>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</si>
  <si>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</si>
  <si>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</si>
  <si>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</si>
  <si>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</si>
  <si>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</si>
  <si>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</si>
  <si>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</si>
  <si>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</si>
  <si>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</si>
  <si>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</si>
  <si>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</si>
  <si>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</si>
  <si>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</si>
  <si>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</si>
  <si>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</si>
  <si>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</si>
  <si>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</si>
  <si>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</si>
  <si>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</si>
  <si>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</si>
  <si>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</si>
  <si>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</si>
  <si>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</si>
  <si>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</si>
  <si>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</si>
  <si>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</si>
  <si>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</si>
  <si>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</si>
  <si>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</si>
  <si>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</si>
  <si>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</si>
  <si>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</si>
  <si>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</si>
  <si>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</si>
  <si>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</si>
  <si>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</si>
  <si>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</si>
  <si>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</si>
  <si>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</si>
  <si>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</si>
  <si>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</si>
  <si>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</si>
  <si>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</si>
  <si>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</si>
  <si>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</si>
  <si>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</si>
  <si>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</si>
  <si>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</si>
  <si>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</si>
  <si>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</si>
  <si>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</si>
  <si>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</si>
  <si>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</si>
  <si>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</si>
  <si>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</si>
  <si>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</si>
  <si>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</si>
  <si>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</si>
  <si>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</si>
  <si>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</si>
  <si>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</si>
  <si>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</si>
  <si>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</si>
  <si>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</si>
  <si>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</si>
  <si>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</si>
  <si>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</si>
  <si>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</si>
  <si>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</si>
  <si>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</si>
  <si>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</si>
  <si>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</si>
  <si>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</si>
  <si>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</si>
  <si>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</si>
  <si>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</si>
  <si>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</si>
  <si>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</si>
  <si>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</si>
  <si>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</si>
  <si>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</si>
  <si>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</si>
  <si>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</si>
  <si>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</si>
  <si>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</si>
  <si>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</si>
  <si>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</si>
  <si>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</si>
  <si>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</si>
  <si>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</si>
  <si>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</si>
  <si>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</si>
  <si>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</si>
  <si>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</si>
  <si>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</si>
  <si>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</si>
  <si>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</si>
  <si>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</si>
  <si>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</si>
  <si>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</si>
  <si>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</si>
  <si>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</si>
  <si>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</si>
  <si>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</si>
  <si>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</si>
  <si>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</si>
  <si>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</si>
  <si>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</si>
  <si>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</si>
  <si>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</si>
  <si>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</si>
  <si>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</si>
  <si>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</si>
  <si>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</si>
  <si>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</si>
  <si>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</si>
  <si>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</si>
  <si>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</si>
  <si>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</si>
  <si>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</si>
  <si>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</si>
  <si>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</si>
  <si>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</si>
  <si>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</si>
  <si>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</si>
  <si>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</si>
  <si>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</si>
  <si>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</si>
  <si>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</si>
  <si>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</si>
  <si>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</si>
  <si>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</si>
  <si>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</si>
  <si>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</si>
  <si>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</si>
  <si>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</si>
  <si>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</si>
  <si>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</si>
  <si>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</si>
  <si>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</si>
  <si>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</si>
  <si>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</si>
  <si>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</si>
  <si>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</si>
  <si>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</si>
  <si>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</si>
  <si>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</si>
  <si>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</si>
  <si>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</si>
  <si>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</si>
  <si>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</si>
  <si>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</si>
  <si>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</si>
  <si>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</si>
  <si>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</si>
  <si>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</si>
  <si>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</si>
  <si>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</si>
  <si>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</si>
  <si>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</si>
  <si>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</si>
  <si>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</si>
  <si>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</si>
  <si>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</si>
  <si>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</si>
  <si>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</si>
  <si>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</si>
  <si>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</si>
  <si>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</si>
  <si>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</si>
  <si>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</si>
  <si>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</si>
  <si>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</si>
  <si>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</si>
  <si>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</si>
  <si>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</si>
  <si>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</si>
  <si>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</si>
  <si>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</si>
  <si>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</si>
  <si>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</si>
  <si>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</si>
  <si>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</si>
  <si>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</si>
  <si>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</si>
  <si>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</si>
  <si>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</si>
  <si>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</si>
  <si>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</si>
  <si>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</si>
  <si>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</si>
  <si>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</si>
  <si>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</si>
  <si>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</si>
  <si>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</si>
  <si>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</si>
  <si>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</si>
  <si>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</si>
  <si>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</si>
  <si>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</si>
  <si>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</si>
  <si>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</si>
  <si>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</si>
  <si>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</si>
  <si>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</si>
  <si>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</si>
  <si>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</si>
  <si>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</si>
  <si>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</si>
  <si>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</si>
  <si>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</si>
  <si>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</si>
  <si>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</si>
  <si>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</si>
  <si>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</si>
  <si>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</si>
  <si>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</si>
  <si>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</si>
  <si>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</si>
  <si>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</si>
  <si>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</si>
  <si>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</si>
  <si>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</si>
  <si>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</si>
  <si>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</si>
  <si>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</si>
  <si>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</si>
  <si>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</si>
  <si>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</si>
  <si>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</si>
  <si>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</si>
  <si>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</si>
  <si>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</si>
  <si>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</si>
  <si>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</si>
  <si>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</si>
  <si>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</si>
  <si>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</si>
  <si>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</si>
  <si>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</si>
  <si>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</si>
  <si>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</si>
  <si>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</si>
  <si>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</si>
  <si>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</si>
  <si>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</si>
  <si>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</si>
  <si>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</si>
  <si>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</si>
  <si>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</si>
  <si>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</si>
  <si>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</si>
  <si>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</si>
  <si>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</si>
  <si>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</si>
  <si>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</si>
  <si>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</si>
  <si>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</si>
  <si>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</si>
  <si>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</si>
  <si>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</si>
  <si>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</si>
  <si>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</si>
  <si>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</si>
  <si>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</si>
  <si>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</si>
  <si>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</si>
  <si>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</si>
  <si>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</si>
  <si>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</si>
  <si>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</si>
  <si>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</si>
  <si>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</si>
  <si>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</si>
  <si>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</si>
  <si>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</si>
  <si>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</si>
  <si>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</si>
  <si>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</si>
  <si>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</si>
  <si>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</si>
  <si>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</si>
  <si>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</si>
  <si>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</si>
  <si>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</si>
  <si>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</si>
  <si>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</si>
  <si>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</si>
  <si>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</si>
  <si>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</si>
  <si>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</si>
  <si>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</si>
  <si>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</si>
  <si>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</si>
  <si>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</si>
  <si>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</si>
  <si>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</si>
  <si>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</si>
  <si>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</si>
  <si>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</si>
  <si>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</si>
  <si>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</si>
  <si>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</si>
  <si>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</si>
  <si>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</si>
  <si>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</si>
  <si>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</si>
  <si>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</si>
  <si>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</si>
  <si>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</si>
  <si>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</si>
  <si>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</si>
  <si>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</si>
  <si>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</si>
  <si>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</si>
  <si>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</si>
  <si>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</si>
  <si>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</si>
  <si>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</si>
  <si>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</si>
  <si>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</si>
  <si>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</si>
  <si>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</si>
  <si>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</si>
  <si>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</si>
  <si>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</si>
  <si>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</si>
  <si>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</si>
  <si>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</si>
  <si>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</si>
  <si>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</si>
  <si>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</si>
  <si>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</si>
  <si>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</si>
  <si>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</si>
  <si>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</si>
  <si>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</si>
  <si>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</si>
  <si>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</si>
  <si>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</si>
  <si>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</si>
  <si>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</si>
  <si>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</si>
  <si>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</si>
  <si>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</si>
  <si>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</si>
  <si>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</si>
  <si>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</si>
  <si>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</si>
  <si>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</si>
  <si>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</si>
  <si>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</si>
  <si>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</si>
  <si>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</si>
  <si>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</si>
  <si>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</si>
  <si>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</si>
  <si>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</si>
  <si>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</si>
  <si>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</si>
  <si>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</si>
  <si>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</si>
  <si>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</si>
  <si>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</si>
  <si>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</si>
  <si>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</si>
  <si>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</si>
  <si>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</si>
  <si>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</si>
  <si>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</si>
  <si>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</si>
  <si>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</si>
  <si>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</si>
  <si>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</si>
  <si>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</si>
  <si>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</si>
  <si>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</si>
  <si>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</si>
  <si>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</si>
  <si>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</si>
  <si>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</si>
  <si>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</si>
  <si>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</si>
  <si>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</si>
  <si>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</si>
  <si>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</si>
  <si>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</si>
  <si>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</si>
  <si>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</si>
  <si>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</si>
  <si>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</si>
  <si>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</si>
  <si>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</si>
  <si>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</si>
  <si>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</si>
  <si>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</si>
  <si>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</si>
  <si>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</si>
  <si>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</si>
  <si>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</si>
  <si>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</si>
  <si>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</si>
  <si>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</si>
  <si>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</si>
  <si>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</si>
  <si>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</si>
  <si>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</si>
  <si>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</si>
  <si>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</si>
  <si>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</si>
  <si>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</si>
  <si>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</si>
  <si>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</si>
  <si>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</si>
  <si>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</si>
  <si>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</si>
  <si>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</si>
  <si>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</si>
  <si>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</si>
  <si>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</si>
  <si>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</si>
  <si>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</si>
  <si>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</si>
  <si>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</si>
  <si>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</si>
  <si>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</si>
  <si>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</si>
  <si>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</si>
  <si>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</si>
  <si>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</si>
  <si>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</si>
  <si>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</si>
  <si>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</si>
  <si>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</si>
  <si>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</si>
  <si>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</si>
  <si>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</si>
  <si>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</si>
  <si>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</si>
  <si>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</si>
  <si>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</si>
  <si>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</si>
  <si>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</si>
  <si>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</si>
  <si>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</si>
  <si>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</si>
  <si>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</si>
  <si>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</si>
  <si>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</si>
  <si>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</si>
  <si>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</si>
  <si>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</si>
  <si>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</si>
  <si>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</si>
  <si>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</si>
  <si>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</si>
  <si>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</si>
  <si>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</si>
  <si>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</si>
  <si>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</si>
  <si>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</si>
  <si>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</si>
  <si>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</si>
  <si>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</si>
  <si>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</si>
  <si>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</si>
  <si>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</si>
  <si>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</si>
  <si>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</si>
  <si>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</si>
  <si>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</si>
  <si>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</si>
  <si>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</si>
  <si>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</si>
  <si>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</si>
  <si>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</si>
  <si>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</si>
  <si>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</si>
  <si>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</si>
  <si>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</si>
  <si>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</si>
  <si>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</si>
  <si>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</si>
  <si>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</si>
  <si>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</si>
  <si>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</si>
  <si>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</si>
  <si>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</si>
  <si>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</si>
  <si>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</si>
  <si>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</si>
  <si>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</si>
  <si>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</si>
  <si>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</si>
  <si>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</si>
  <si>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</si>
  <si>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</si>
  <si>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</si>
  <si>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</si>
  <si>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</si>
  <si>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</si>
  <si>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</si>
  <si>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</si>
  <si>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</si>
  <si>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</si>
  <si>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</si>
  <si>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</si>
  <si>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</si>
  <si>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</si>
  <si>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</si>
  <si>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</si>
  <si>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</si>
  <si>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</si>
  <si>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</si>
  <si>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</si>
  <si>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</si>
  <si>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</si>
  <si>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</si>
  <si>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</si>
  <si>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</si>
  <si>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</si>
  <si>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</si>
  <si>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</si>
  <si>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</si>
  <si>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</si>
  <si>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</si>
  <si>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</si>
  <si>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</si>
  <si>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</si>
  <si>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</si>
  <si>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</si>
  <si>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</si>
  <si>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</si>
  <si>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</si>
  <si>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</si>
  <si>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</si>
  <si>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</si>
  <si>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</si>
  <si>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</si>
  <si>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</si>
  <si>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</si>
  <si>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</si>
  <si>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</si>
  <si>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</si>
  <si>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</si>
  <si>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</si>
  <si>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</si>
  <si>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</si>
  <si>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</si>
  <si>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</si>
  <si>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</si>
  <si>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</si>
  <si>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</si>
  <si>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</si>
  <si>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</si>
  <si>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</si>
  <si>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</si>
  <si>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</si>
  <si>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</si>
  <si>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</si>
  <si>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</si>
  <si>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</si>
  <si>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</si>
  <si>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</si>
  <si>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</si>
  <si>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</si>
  <si>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</si>
  <si>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</si>
  <si>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</si>
  <si>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</si>
  <si>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</si>
  <si>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</si>
  <si>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</si>
  <si>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</si>
  <si>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</si>
  <si>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</si>
  <si>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</si>
  <si>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</si>
  <si>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</si>
  <si>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</si>
  <si>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</si>
  <si>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</si>
  <si>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</si>
  <si>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</si>
  <si>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</si>
  <si>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</si>
  <si>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</si>
  <si>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</si>
  <si>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</si>
  <si>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</si>
  <si>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</si>
  <si>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</si>
  <si>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</si>
  <si>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</si>
  <si>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</si>
  <si>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</si>
  <si>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</si>
  <si>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</si>
  <si>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</si>
  <si>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</si>
  <si>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</si>
  <si>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</si>
  <si>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</si>
  <si>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</si>
  <si>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</si>
  <si>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</si>
  <si>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</si>
  <si>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</si>
  <si>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</si>
  <si>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</si>
  <si>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</si>
  <si>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</si>
  <si>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</si>
  <si>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</si>
  <si>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</si>
  <si>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</si>
  <si>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</si>
  <si>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</si>
  <si>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</si>
  <si>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</si>
  <si>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</si>
  <si>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</si>
  <si>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</si>
  <si>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</si>
  <si>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</si>
  <si>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</si>
  <si>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</si>
  <si>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</si>
  <si>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</si>
  <si>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</si>
  <si>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</si>
  <si>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</si>
  <si>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</si>
  <si>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</si>
  <si>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</si>
  <si>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</si>
  <si>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</si>
  <si>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</si>
  <si>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</si>
  <si>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</si>
  <si>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</si>
  <si>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</si>
  <si>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</si>
  <si>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</si>
  <si>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</si>
  <si>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</si>
  <si>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</si>
  <si>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</si>
  <si>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</si>
  <si>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</si>
  <si>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</si>
  <si>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</si>
  <si>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</si>
  <si>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</si>
  <si>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</si>
  <si>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</si>
  <si>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</si>
  <si>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</si>
  <si>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</si>
  <si>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</si>
  <si>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</si>
  <si>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</si>
  <si>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</si>
  <si>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</si>
  <si>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</si>
  <si>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</si>
  <si>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</si>
  <si>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</si>
  <si>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</si>
  <si>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</si>
  <si>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</si>
  <si>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</si>
  <si>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</si>
  <si>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</si>
  <si>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</si>
  <si>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</si>
  <si>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</si>
  <si>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</si>
  <si>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</si>
  <si>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</si>
  <si>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</si>
  <si>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</si>
  <si>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</si>
  <si>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</si>
  <si>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</si>
  <si>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</si>
  <si>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</si>
  <si>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</si>
  <si>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</si>
  <si>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</si>
  <si>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</si>
  <si>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</si>
  <si>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</si>
  <si>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</si>
  <si>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</si>
  <si>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</si>
  <si>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</si>
  <si>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</si>
  <si>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</si>
  <si>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</si>
  <si>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</si>
  <si>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</si>
  <si>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</si>
  <si>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</si>
  <si>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</si>
  <si>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</si>
  <si>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</si>
  <si>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</si>
  <si>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</si>
  <si>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</si>
  <si>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</si>
  <si>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</si>
  <si>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</si>
  <si>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</si>
  <si>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</si>
  <si>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</si>
  <si>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</si>
  <si>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</si>
  <si>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</si>
  <si>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</si>
  <si>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</si>
  <si>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</si>
  <si>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</si>
  <si>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</si>
  <si>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</si>
  <si>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</si>
  <si>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</si>
  <si>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</si>
  <si>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</si>
  <si>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</si>
  <si>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</si>
  <si>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</si>
  <si>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</si>
  <si>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</si>
  <si>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</si>
  <si>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</si>
  <si>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</si>
  <si>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</si>
  <si>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</si>
  <si>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</si>
  <si>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</si>
  <si>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</si>
  <si>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</si>
  <si>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</si>
  <si>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</si>
  <si>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</si>
  <si>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</si>
  <si>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</si>
  <si>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</si>
  <si>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</si>
  <si>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</si>
  <si>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</si>
  <si>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</si>
  <si>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</si>
  <si>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</si>
  <si>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</si>
  <si>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</si>
  <si>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</si>
  <si>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</si>
  <si>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</si>
  <si>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</si>
  <si>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</si>
  <si>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</si>
  <si>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</si>
  <si>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</si>
  <si>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</si>
  <si>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</si>
  <si>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</si>
  <si>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</si>
  <si>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</si>
  <si>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</si>
  <si>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</si>
  <si>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</si>
  <si>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</si>
  <si>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</si>
  <si>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</si>
  <si>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</si>
  <si>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</si>
  <si>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</si>
  <si>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</si>
  <si>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</si>
  <si>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</si>
  <si>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</si>
  <si>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</si>
  <si>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</si>
  <si>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</si>
  <si>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</si>
  <si>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</si>
  <si>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</si>
  <si>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</si>
  <si>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</si>
  <si>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</si>
  <si>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</si>
  <si>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</si>
  <si>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</si>
  <si>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</si>
  <si>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</si>
  <si>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</si>
  <si>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</si>
  <si>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</si>
  <si>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</si>
  <si>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</si>
  <si>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</si>
  <si>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</si>
  <si>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</si>
  <si>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</si>
  <si>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</si>
  <si>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</si>
  <si>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</si>
  <si>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</si>
  <si>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</si>
  <si>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</si>
  <si>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</si>
  <si>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</si>
  <si>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</si>
  <si>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</si>
  <si>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</si>
  <si>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</si>
  <si>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</si>
  <si>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</si>
  <si>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</si>
  <si>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</si>
  <si>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</si>
  <si>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</si>
  <si>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</si>
  <si>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</si>
  <si>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</si>
  <si>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</si>
  <si>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</si>
  <si>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</si>
  <si>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</si>
  <si>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</si>
  <si>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</si>
  <si>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</si>
  <si>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</si>
  <si>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</si>
  <si>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</si>
  <si>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</si>
  <si>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</si>
  <si>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</si>
  <si>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</si>
  <si>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</si>
  <si>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</si>
  <si>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</si>
  <si>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</si>
  <si>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</si>
  <si>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</si>
  <si>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</si>
  <si>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</si>
  <si>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</si>
  <si>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</si>
  <si>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</si>
  <si>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</si>
  <si>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</si>
  <si>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</si>
  <si>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</si>
  <si>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</si>
  <si>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</si>
  <si>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</si>
  <si>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</si>
  <si>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</si>
  <si>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</si>
  <si>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</si>
  <si>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</si>
  <si>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</si>
  <si>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</si>
  <si>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</si>
  <si>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</si>
  <si>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</si>
  <si>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</si>
  <si>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</si>
  <si>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</si>
  <si>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</si>
  <si>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</si>
  <si>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</si>
  <si>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</si>
  <si>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</si>
  <si>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</si>
  <si>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</si>
  <si>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</si>
  <si>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</si>
  <si>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</si>
  <si>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</si>
  <si>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</si>
  <si>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</si>
  <si>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</si>
  <si>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</si>
  <si>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</si>
  <si>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</si>
  <si>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</si>
  <si>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</si>
  <si>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</si>
  <si>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</si>
  <si>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</si>
  <si>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</si>
  <si>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</si>
  <si>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</si>
  <si>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</si>
  <si>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</si>
  <si>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</si>
  <si>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</si>
  <si>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</si>
  <si>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</si>
  <si>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</si>
  <si>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</si>
  <si>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</si>
  <si>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</si>
  <si>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</si>
  <si>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</si>
  <si>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</si>
  <si>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</si>
  <si>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</si>
  <si>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</si>
  <si>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</si>
  <si>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</si>
  <si>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</si>
  <si>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</si>
  <si>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</si>
  <si>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</si>
  <si>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</si>
  <si>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</si>
  <si>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</si>
  <si>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</si>
  <si>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</si>
  <si>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</si>
  <si>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</si>
  <si>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</si>
  <si>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</si>
  <si>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</si>
  <si>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</si>
  <si>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</si>
  <si>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</si>
  <si>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</si>
  <si>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</si>
  <si>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</si>
  <si>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</si>
  <si>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</si>
  <si>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</si>
  <si>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</si>
  <si>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</si>
  <si>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</si>
  <si>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</si>
  <si>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</si>
  <si>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</si>
  <si>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</si>
  <si>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</si>
  <si>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</si>
  <si>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</si>
  <si>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</si>
  <si>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</si>
  <si>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</si>
  <si>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</si>
  <si>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</si>
  <si>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</si>
  <si>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</si>
  <si>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</si>
  <si>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</si>
  <si>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</si>
  <si>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</si>
  <si>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</si>
  <si>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</si>
  <si>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</si>
  <si>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</si>
  <si>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</si>
  <si>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</si>
  <si>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</si>
  <si>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</si>
  <si>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</si>
  <si>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</si>
  <si>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</si>
  <si>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</si>
  <si>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</si>
  <si>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</si>
  <si>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</si>
  <si>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</si>
  <si>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</si>
  <si>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</si>
  <si>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</si>
  <si>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</si>
  <si>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</si>
  <si>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</si>
  <si>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</si>
  <si>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</si>
  <si>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</si>
  <si>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</si>
  <si>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</si>
  <si>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</si>
  <si>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</si>
  <si>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</si>
  <si>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</si>
  <si>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</si>
  <si>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</si>
  <si>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</si>
  <si>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</si>
  <si>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</si>
  <si>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</si>
  <si>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</si>
  <si>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</si>
  <si>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</si>
  <si>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</si>
  <si>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</si>
  <si>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</si>
  <si>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</si>
  <si>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</si>
  <si>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</si>
  <si>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</si>
  <si>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</si>
  <si>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</si>
  <si>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</si>
  <si>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</si>
  <si>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</si>
  <si>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</si>
  <si>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</si>
  <si>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</si>
  <si>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</si>
  <si>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</si>
  <si>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</si>
  <si>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</si>
  <si>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</si>
  <si>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</si>
  <si>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</si>
  <si>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</si>
  <si>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</si>
  <si>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</si>
  <si>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</si>
  <si>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</si>
  <si>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</si>
  <si>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</si>
  <si>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</si>
  <si>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</si>
  <si>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</si>
  <si>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</si>
  <si>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</si>
  <si>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</si>
  <si>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</si>
  <si>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</si>
  <si>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</si>
  <si>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</si>
  <si>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</si>
  <si>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</si>
  <si>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</si>
  <si>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</si>
  <si>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</si>
  <si>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</si>
  <si>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</si>
  <si>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</si>
  <si>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</si>
  <si>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</si>
  <si>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</si>
  <si>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</si>
  <si>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</si>
  <si>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</si>
  <si>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</si>
  <si>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</si>
  <si>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</si>
  <si>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</si>
  <si>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</si>
  <si>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</si>
  <si>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</si>
  <si>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</si>
  <si>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</si>
  <si>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</si>
  <si>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</si>
  <si>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</si>
  <si>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</si>
  <si>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</si>
  <si>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</si>
  <si>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</si>
  <si>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</si>
  <si>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</si>
  <si>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</si>
  <si>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</si>
  <si>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</si>
  <si>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</si>
  <si>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</si>
  <si>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</si>
  <si>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</si>
  <si>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</si>
  <si>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</si>
  <si>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</si>
  <si>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</si>
  <si>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</si>
  <si>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</si>
  <si>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</si>
  <si>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</si>
  <si>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</si>
  <si>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</si>
  <si>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</si>
  <si>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</si>
  <si>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</si>
  <si>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</si>
  <si>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</si>
  <si>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</si>
  <si>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</si>
  <si>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</si>
  <si>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</si>
  <si>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</si>
  <si>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</si>
  <si>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</si>
  <si>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</si>
  <si>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</si>
  <si>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</si>
  <si>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</si>
  <si>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</si>
  <si>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</si>
  <si>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</si>
  <si>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</si>
  <si>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</si>
  <si>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</si>
  <si>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</si>
  <si>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</si>
  <si>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</si>
  <si>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</si>
  <si>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</si>
  <si>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</si>
  <si>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</si>
  <si>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</si>
  <si>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</si>
  <si>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</si>
  <si>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</si>
  <si>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</si>
  <si>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</si>
  <si>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</si>
  <si>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</si>
  <si>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</si>
  <si>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</si>
  <si>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</si>
  <si>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</si>
  <si>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</si>
  <si>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</si>
  <si>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</si>
  <si>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</si>
  <si>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</si>
  <si>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</si>
  <si>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</si>
  <si>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</si>
  <si>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</si>
  <si>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</si>
  <si>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</si>
  <si>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</si>
  <si>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</si>
  <si>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</si>
  <si>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</si>
  <si>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</si>
  <si>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</si>
  <si>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</si>
  <si>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</si>
  <si>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</si>
  <si>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</si>
  <si>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</si>
  <si>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</si>
  <si>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</si>
  <si>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</si>
  <si>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</si>
  <si>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</si>
  <si>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</si>
  <si>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</si>
  <si>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</si>
  <si>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</si>
  <si>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</si>
  <si>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</si>
  <si>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</si>
  <si>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</si>
  <si>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</si>
  <si>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</si>
  <si>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</si>
  <si>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</si>
  <si>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</si>
  <si>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</si>
  <si>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</si>
  <si>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</si>
  <si>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</si>
  <si>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</si>
  <si>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</si>
  <si>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</si>
  <si>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</si>
  <si>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</si>
  <si>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</si>
  <si>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</si>
  <si>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</si>
  <si>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</si>
  <si>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</si>
  <si>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</si>
  <si>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</si>
  <si>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</si>
  <si>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</si>
  <si>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</si>
  <si>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</si>
  <si>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</si>
  <si>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</si>
  <si>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</si>
  <si>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</si>
  <si>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</si>
  <si>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</si>
  <si>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</si>
  <si>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</si>
  <si>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</si>
  <si>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</si>
  <si>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</si>
  <si>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</si>
  <si>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</si>
  <si>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</si>
  <si>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</si>
  <si>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</si>
  <si>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</si>
  <si>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</si>
  <si>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</si>
  <si>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</si>
  <si>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</si>
  <si>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</si>
  <si>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</si>
  <si>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</si>
  <si>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</si>
  <si>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</si>
  <si>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</si>
  <si>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</si>
  <si>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</si>
  <si>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</si>
  <si>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</si>
  <si>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</si>
  <si>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</si>
  <si>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</si>
  <si>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</si>
  <si>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</si>
  <si>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</si>
  <si>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</si>
  <si>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</si>
  <si>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</si>
  <si>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</si>
  <si>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</si>
  <si>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</si>
  <si>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</si>
  <si>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</si>
  <si>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</si>
  <si>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</si>
  <si>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</si>
  <si>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</si>
  <si>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</si>
  <si>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</si>
  <si>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</si>
  <si>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</si>
  <si>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</si>
  <si>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</si>
  <si>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</si>
  <si>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</si>
  <si>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</si>
  <si>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</si>
  <si>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</si>
  <si>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</si>
  <si>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</si>
  <si>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</si>
  <si>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</si>
  <si>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</si>
  <si>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</si>
  <si>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</si>
  <si>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</si>
  <si>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</si>
  <si>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</si>
  <si>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</si>
  <si>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</si>
  <si>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</si>
  <si>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</si>
  <si>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</si>
  <si>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</si>
  <si>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</si>
  <si>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</si>
  <si>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</si>
  <si>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</si>
  <si>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</si>
  <si>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</si>
  <si>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</si>
  <si>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</si>
  <si>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</si>
  <si>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</si>
  <si>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</si>
  <si>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</si>
  <si>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</si>
  <si>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</si>
  <si>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</si>
  <si>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</si>
  <si>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</si>
  <si>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</si>
  <si>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</si>
  <si>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</si>
  <si>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</si>
  <si>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</si>
  <si>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</si>
  <si>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</si>
  <si>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</si>
  <si>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</si>
  <si>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</si>
  <si>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</si>
  <si>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</si>
  <si>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</si>
  <si>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</si>
  <si>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</si>
  <si>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</si>
  <si>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</si>
  <si>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</si>
  <si>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</si>
  <si>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</si>
  <si>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</si>
  <si>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</si>
  <si>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</si>
  <si>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</si>
  <si>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</si>
  <si>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</si>
  <si>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</si>
  <si>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</si>
  <si>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</si>
  <si>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</si>
  <si>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</si>
  <si>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</si>
  <si>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</si>
  <si>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</si>
  <si>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</si>
  <si>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</si>
  <si>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</si>
  <si>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</si>
  <si>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</si>
  <si>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</si>
  <si>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</si>
  <si>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</si>
  <si>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</si>
  <si>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</si>
  <si>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</si>
  <si>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</si>
  <si>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</si>
  <si>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</si>
  <si>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</si>
  <si>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</si>
  <si>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</si>
  <si>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</si>
  <si>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</si>
  <si>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</si>
  <si>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</si>
  <si>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</si>
  <si>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</si>
  <si>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</si>
  <si>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</si>
  <si>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</si>
  <si>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</si>
  <si>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</si>
  <si>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</si>
  <si>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</si>
  <si>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</si>
  <si>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</si>
  <si>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</si>
  <si>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</si>
  <si>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</si>
  <si>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</si>
  <si>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</si>
  <si>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</si>
  <si>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</si>
  <si>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</si>
  <si>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</si>
  <si>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</si>
  <si>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</si>
  <si>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</si>
  <si>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</si>
  <si>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</si>
  <si>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</si>
  <si>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</si>
  <si>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</si>
  <si>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</si>
  <si>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</si>
  <si>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</si>
  <si>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</si>
  <si>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</si>
  <si>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</si>
  <si>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</si>
  <si>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</si>
  <si>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</si>
  <si>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</si>
  <si>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</si>
  <si>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</si>
  <si>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</si>
  <si>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</si>
  <si>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</si>
  <si>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</si>
  <si>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</si>
  <si>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</si>
  <si>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</si>
  <si>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</si>
  <si>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</si>
  <si>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</si>
  <si>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</si>
  <si>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</si>
  <si>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</si>
  <si>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</si>
  <si>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</si>
  <si>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</si>
  <si>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</si>
  <si>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</si>
  <si>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</si>
  <si>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</si>
  <si>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</si>
  <si>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</si>
  <si>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</si>
  <si>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</si>
  <si>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</si>
  <si>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</si>
  <si>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</si>
  <si>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</si>
  <si>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</si>
  <si>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</si>
  <si>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</si>
  <si>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</si>
  <si>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</si>
  <si>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</si>
  <si>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</si>
  <si>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</si>
  <si>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</si>
  <si>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</si>
  <si>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</si>
  <si>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</si>
  <si>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</si>
  <si>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</si>
  <si>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</si>
  <si>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</si>
  <si>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</si>
  <si>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</si>
  <si>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</si>
  <si>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</si>
  <si>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</si>
  <si>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</si>
  <si>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</si>
  <si>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</si>
  <si>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</si>
  <si>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</si>
  <si>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</si>
  <si>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</si>
  <si>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</si>
  <si>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</si>
  <si>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</si>
  <si>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</si>
  <si>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</si>
  <si>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</si>
  <si>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</si>
  <si>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</si>
  <si>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</si>
  <si>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</si>
  <si>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</si>
  <si>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</si>
  <si>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</si>
  <si>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</si>
  <si>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</si>
  <si>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</si>
  <si>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</si>
  <si>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</si>
  <si>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</si>
  <si>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</si>
  <si>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</si>
  <si>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</si>
  <si>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</si>
  <si>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</si>
  <si>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</si>
  <si>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</si>
  <si>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</si>
  <si>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</si>
  <si>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</si>
  <si>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</si>
  <si>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</si>
  <si>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</si>
  <si>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</si>
  <si>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</si>
  <si>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</si>
  <si>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</si>
  <si>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</si>
  <si>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</si>
  <si>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</si>
  <si>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</si>
  <si>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</si>
  <si>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</si>
  <si>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</si>
  <si>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</si>
  <si>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</si>
  <si>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</si>
  <si>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</si>
  <si>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</si>
  <si>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</si>
  <si>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</si>
  <si>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</si>
  <si>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</si>
  <si>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</si>
  <si>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</si>
  <si>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</si>
  <si>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</si>
  <si>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</si>
  <si>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</si>
  <si>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</si>
  <si>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</si>
  <si>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</si>
  <si>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</si>
  <si>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</si>
  <si>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</si>
  <si>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</si>
  <si>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</si>
  <si>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</si>
  <si>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</si>
  <si>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</si>
  <si>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</si>
  <si>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</si>
  <si>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</si>
  <si>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</si>
  <si>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</si>
  <si>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</si>
  <si>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</si>
  <si>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</si>
  <si>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</si>
  <si>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</si>
  <si>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</si>
  <si>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</si>
  <si>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</si>
  <si>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</si>
  <si>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</si>
  <si>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</si>
  <si>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</si>
  <si>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</si>
  <si>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</si>
  <si>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</si>
  <si>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</si>
  <si>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</si>
  <si>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</si>
  <si>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</si>
  <si>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</si>
  <si>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</si>
  <si>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</si>
  <si>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</si>
  <si>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</si>
  <si>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</si>
  <si>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</si>
  <si>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</si>
  <si>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</si>
  <si>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</si>
  <si>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</si>
  <si>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</si>
  <si>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</si>
  <si>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</si>
  <si>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</si>
  <si>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</si>
  <si>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</si>
  <si>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</si>
  <si>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</si>
  <si>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</si>
  <si>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</si>
  <si>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</si>
  <si>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</si>
  <si>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</si>
  <si>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</si>
  <si>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</si>
  <si>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</si>
  <si>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</si>
  <si>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</si>
  <si>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</si>
  <si>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</si>
  <si>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</si>
  <si>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</si>
  <si>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</si>
  <si>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</si>
  <si>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</si>
  <si>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</si>
  <si>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</si>
  <si>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</si>
  <si>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</si>
  <si>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</si>
  <si>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</si>
  <si>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</si>
  <si>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</si>
  <si>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</si>
  <si>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</si>
  <si>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</si>
  <si>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</si>
  <si>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</si>
  <si>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</si>
  <si>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</si>
  <si>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</si>
  <si>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</si>
  <si>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</si>
  <si>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</si>
  <si>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</si>
  <si>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</si>
  <si>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</si>
  <si>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</si>
  <si>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</si>
  <si>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</si>
  <si>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</si>
  <si>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</si>
  <si>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</si>
  <si>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</si>
  <si>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</si>
  <si>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</si>
  <si>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</si>
  <si>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</si>
  <si>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</si>
  <si>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</si>
  <si>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</si>
  <si>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</si>
  <si>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</si>
  <si>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</si>
  <si>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</si>
  <si>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</si>
  <si>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</si>
  <si>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</si>
  <si>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</si>
  <si>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</si>
  <si>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</si>
  <si>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</si>
  <si>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</si>
  <si>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</si>
  <si>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</si>
  <si>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</si>
  <si>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</si>
  <si>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</si>
  <si>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</si>
  <si>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</si>
  <si>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</si>
  <si>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</si>
  <si>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</si>
  <si>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</si>
  <si>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</si>
  <si>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</si>
  <si>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</si>
  <si>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</si>
  <si>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</si>
  <si>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</si>
  <si>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</si>
  <si>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</si>
  <si>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</si>
  <si>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</si>
  <si>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</si>
  <si>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</si>
  <si>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</si>
  <si>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</si>
  <si>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</si>
  <si>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</si>
  <si>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</si>
  <si>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</si>
  <si>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</si>
  <si>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</si>
  <si>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</si>
  <si>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</si>
  <si>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</si>
  <si>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</si>
  <si>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</si>
  <si>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</si>
  <si>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</si>
  <si>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</si>
  <si>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</si>
  <si>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</si>
  <si>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</si>
  <si>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</si>
  <si>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</si>
  <si>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</si>
  <si>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</si>
  <si>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</si>
  <si>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</si>
  <si>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</si>
  <si>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</si>
  <si>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</si>
  <si>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</si>
  <si>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</si>
  <si>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</si>
  <si>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</si>
  <si>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</si>
  <si>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</si>
  <si>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</si>
  <si>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</si>
  <si>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</si>
  <si>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</si>
  <si>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</si>
  <si>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</si>
  <si>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</si>
  <si>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</si>
  <si>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</si>
  <si>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</si>
  <si>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</si>
  <si>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</si>
  <si>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</si>
  <si>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</si>
  <si>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</si>
  <si>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</si>
  <si>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</si>
  <si>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</si>
  <si>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</si>
  <si>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</si>
  <si>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</si>
  <si>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</si>
  <si>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</si>
  <si>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</si>
  <si>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</si>
  <si>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</si>
  <si>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</si>
  <si>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</si>
  <si>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</si>
  <si>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</si>
  <si>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</si>
  <si>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</si>
  <si>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</si>
  <si>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</si>
  <si>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</si>
  <si>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</si>
  <si>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</si>
  <si>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</si>
  <si>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</si>
  <si>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</si>
  <si>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</si>
  <si>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</si>
  <si>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</si>
  <si>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</si>
  <si>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</si>
  <si>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</si>
  <si>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</si>
  <si>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</si>
  <si>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</si>
  <si>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</si>
  <si>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</si>
  <si>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</si>
  <si>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</si>
  <si>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</si>
  <si>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</si>
  <si>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</si>
  <si>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</si>
  <si>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</si>
  <si>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</si>
  <si>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</si>
  <si>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</si>
  <si>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</si>
  <si>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</si>
  <si>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</si>
  <si>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</si>
  <si>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</si>
  <si>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</si>
  <si>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</si>
  <si>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</si>
  <si>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</si>
  <si>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</si>
  <si>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</si>
  <si>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</si>
  <si>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</si>
  <si>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</si>
  <si>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</si>
  <si>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</si>
  <si>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</si>
  <si>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</si>
  <si>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</si>
  <si>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</si>
  <si>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</si>
  <si>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</si>
  <si>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</si>
  <si>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</si>
  <si>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</si>
  <si>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</si>
  <si>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</si>
  <si>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</si>
  <si>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</si>
  <si>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</si>
  <si>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</si>
  <si>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</si>
  <si>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</si>
  <si>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</si>
  <si>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</si>
  <si>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</si>
  <si>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</si>
  <si>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</si>
  <si>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</si>
  <si>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</si>
  <si>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</si>
  <si>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</si>
  <si>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</si>
  <si>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</si>
  <si>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</si>
  <si>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</si>
  <si>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</si>
  <si>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</si>
  <si>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</si>
  <si>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</si>
  <si>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</si>
  <si>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</si>
  <si>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</si>
  <si>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</si>
  <si>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</si>
  <si>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</si>
  <si>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</si>
  <si>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</si>
  <si>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</si>
  <si>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</si>
  <si>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</si>
  <si>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</si>
  <si>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</si>
  <si>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</si>
  <si>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</si>
  <si>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</si>
  <si>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</si>
  <si>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</si>
  <si>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</si>
  <si>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</si>
  <si>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</si>
  <si>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</si>
  <si>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</si>
  <si>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</si>
  <si>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</si>
  <si>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</si>
  <si>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</si>
  <si>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</si>
  <si>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</si>
  <si>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</si>
  <si>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</si>
  <si>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</si>
  <si>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</si>
  <si>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</si>
  <si>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</si>
  <si>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</si>
  <si>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</si>
  <si>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</si>
  <si>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</si>
  <si>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</si>
  <si>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</si>
  <si>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</si>
  <si>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</si>
  <si>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</si>
  <si>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</si>
  <si>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</si>
  <si>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</si>
  <si>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</si>
  <si>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</si>
  <si>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</si>
  <si>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</si>
  <si>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</si>
  <si>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</si>
  <si>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</si>
  <si>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</si>
  <si>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</si>
  <si>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</si>
  <si>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</si>
  <si>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</si>
  <si>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</si>
  <si>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</si>
  <si>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</si>
  <si>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</si>
  <si>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</si>
  <si>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</si>
  <si>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</si>
  <si>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</si>
  <si>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</si>
  <si>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</si>
  <si>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</si>
  <si>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</si>
  <si>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</si>
  <si>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</si>
  <si>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</si>
  <si>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</si>
  <si>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</si>
  <si>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</si>
  <si>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</si>
  <si>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</si>
  <si>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</si>
  <si>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</si>
  <si>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</si>
  <si>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</si>
  <si>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</si>
  <si>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</si>
  <si>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</si>
  <si>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</si>
  <si>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</si>
  <si>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</si>
  <si>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</si>
  <si>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</si>
  <si>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</si>
  <si>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</si>
  <si>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</si>
  <si>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</si>
  <si>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</si>
  <si>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</si>
  <si>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</si>
  <si>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</si>
  <si>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</si>
  <si>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</si>
  <si>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</si>
  <si>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</si>
  <si>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</si>
  <si>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</si>
  <si>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</si>
  <si>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</si>
  <si>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</si>
  <si>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</si>
  <si>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</si>
  <si>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</si>
  <si>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</si>
  <si>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</si>
  <si>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</si>
  <si>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</si>
  <si>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</si>
  <si>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</si>
  <si>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</si>
  <si>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</si>
  <si>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</si>
  <si>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</si>
  <si>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</si>
  <si>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</si>
  <si>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</si>
  <si>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</si>
  <si>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</si>
  <si>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</si>
  <si>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</si>
  <si>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</si>
  <si>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</si>
  <si>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</si>
  <si>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</si>
  <si>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</si>
  <si>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</si>
  <si>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</si>
  <si>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</si>
  <si>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</si>
  <si>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</si>
  <si>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</si>
  <si>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</si>
  <si>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</si>
  <si>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</si>
  <si>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</si>
  <si>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</si>
  <si>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</si>
  <si>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</si>
  <si>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</si>
  <si>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</si>
  <si>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</si>
  <si>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</si>
  <si>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</si>
  <si>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</si>
  <si>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</si>
  <si>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</si>
  <si>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</si>
  <si>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</si>
  <si>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</si>
  <si>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</si>
  <si>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</si>
  <si>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</si>
  <si>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</si>
  <si>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</si>
  <si>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</si>
  <si>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</si>
  <si>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</si>
  <si>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</si>
  <si>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</si>
  <si>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</si>
  <si>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</si>
  <si>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</si>
  <si>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</si>
  <si>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</si>
  <si>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</si>
  <si>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</si>
  <si>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</si>
  <si>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</si>
  <si>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</si>
  <si>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</si>
  <si>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</si>
  <si>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</si>
  <si>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</si>
  <si>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</si>
  <si>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</si>
  <si>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</si>
  <si>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</si>
  <si>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</si>
  <si>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</si>
  <si>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</si>
  <si>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</si>
  <si>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</si>
  <si>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</si>
  <si>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</si>
  <si>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</si>
  <si>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</si>
  <si>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</si>
  <si>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</si>
  <si>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</si>
  <si>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</si>
  <si>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</si>
  <si>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</si>
  <si>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</si>
  <si>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</si>
  <si>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</si>
  <si>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</si>
  <si>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</si>
  <si>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</si>
  <si>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</si>
  <si>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</si>
  <si>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</si>
  <si>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</si>
  <si>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</si>
  <si>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</si>
  <si>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</si>
  <si>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</si>
  <si>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</si>
  <si>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</si>
  <si>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</si>
  <si>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</si>
  <si>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</si>
  <si>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</si>
  <si>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</si>
  <si>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</si>
  <si>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</si>
  <si>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</si>
  <si>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</si>
  <si>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</si>
  <si>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</si>
  <si>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</si>
  <si>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</si>
  <si>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</si>
  <si>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</si>
  <si>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</si>
  <si>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</si>
  <si>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</si>
  <si>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</si>
  <si>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</si>
  <si>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</si>
  <si>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</si>
  <si>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</si>
  <si>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</si>
  <si>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</si>
  <si>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</si>
  <si>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</si>
  <si>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</si>
  <si>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</si>
  <si>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</si>
  <si>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</si>
  <si>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</si>
  <si>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</si>
  <si>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</si>
  <si>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</si>
  <si>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</si>
  <si>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</si>
  <si>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</si>
  <si>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</si>
  <si>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</si>
  <si>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</si>
  <si>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</si>
  <si>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</si>
  <si>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</si>
  <si>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</si>
  <si>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</si>
  <si>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</si>
  <si>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</si>
  <si>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</si>
  <si>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</si>
  <si>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</si>
  <si>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</si>
  <si>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</si>
  <si>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</si>
  <si>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</si>
  <si>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</si>
  <si>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</si>
  <si>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</si>
  <si>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</si>
  <si>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</si>
  <si>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</si>
  <si>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</si>
  <si>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</si>
  <si>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</si>
  <si>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</si>
  <si>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</si>
  <si>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</si>
  <si>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</si>
  <si>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</si>
  <si>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</si>
  <si>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</si>
  <si>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</si>
  <si>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</si>
  <si>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</si>
  <si>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</si>
  <si>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</si>
  <si>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</si>
  <si>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</si>
  <si>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</si>
  <si>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</si>
  <si>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</si>
  <si>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</si>
  <si>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</si>
  <si>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</si>
  <si>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</si>
  <si>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</si>
  <si>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</si>
  <si>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</si>
  <si>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</si>
  <si>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</si>
  <si>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</si>
  <si>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</si>
  <si>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</si>
  <si>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</si>
  <si>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</si>
  <si>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</si>
  <si>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</si>
  <si>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</si>
  <si>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</si>
  <si>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</si>
  <si>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</si>
  <si>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</si>
  <si>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</si>
  <si>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</si>
  <si>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</si>
  <si>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</si>
  <si>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</si>
  <si>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</si>
  <si>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</si>
  <si>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</si>
  <si>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</si>
  <si>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</si>
  <si>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</si>
  <si>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</si>
  <si>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</si>
  <si>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</si>
  <si>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</si>
  <si>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</si>
  <si>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</si>
  <si>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</si>
  <si>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</si>
  <si>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</si>
  <si>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</si>
  <si>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</si>
  <si>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</si>
  <si>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</si>
  <si>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</si>
  <si>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</si>
  <si>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</si>
  <si>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</si>
  <si>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</si>
  <si>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</si>
  <si>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</si>
  <si>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</si>
  <si>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</si>
  <si>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</si>
  <si>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</si>
  <si>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</si>
  <si>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</si>
  <si>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</si>
  <si>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</si>
  <si>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</si>
  <si>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</si>
  <si>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</si>
  <si>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</si>
  <si>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</si>
  <si>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</si>
  <si>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</si>
  <si>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</si>
  <si>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</si>
  <si>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</si>
  <si>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</si>
  <si>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</si>
  <si>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</si>
  <si>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</si>
  <si>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</si>
  <si>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</si>
  <si>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</si>
  <si>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</si>
  <si>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</si>
  <si>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</si>
  <si>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</si>
  <si>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</si>
  <si>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</si>
  <si>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</si>
  <si>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</si>
  <si>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</si>
  <si>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</si>
  <si>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</si>
  <si>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</si>
  <si>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</si>
  <si>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</si>
  <si>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</si>
  <si>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</si>
  <si>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</si>
  <si>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</si>
  <si>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</si>
  <si>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</si>
  <si>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</si>
  <si>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</si>
  <si>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</si>
  <si>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</si>
  <si>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</si>
  <si>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</si>
  <si>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</si>
  <si>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</si>
  <si>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</si>
  <si>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</si>
  <si>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</si>
  <si>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</si>
  <si>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</si>
  <si>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</si>
  <si>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</si>
  <si>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</si>
  <si>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</si>
  <si>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</si>
  <si>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</si>
  <si>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</si>
  <si>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</si>
  <si>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</si>
  <si>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</si>
  <si>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</si>
  <si>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</si>
  <si>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</si>
  <si>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</si>
  <si>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</si>
  <si>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</si>
  <si>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</si>
  <si>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</si>
  <si>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</si>
  <si>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</si>
  <si>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</si>
  <si>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</si>
  <si>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</si>
  <si>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</si>
  <si>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</si>
  <si>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</si>
  <si>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</si>
  <si>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</si>
  <si>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</si>
  <si>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</si>
  <si>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</si>
  <si>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</si>
  <si>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</si>
  <si>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</si>
  <si>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</si>
  <si>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</si>
  <si>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</si>
  <si>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</si>
  <si>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</si>
  <si>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</si>
  <si>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</si>
  <si>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</si>
  <si>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</si>
  <si>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</si>
  <si>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</si>
  <si>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</si>
  <si>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</si>
  <si>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</si>
  <si>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</si>
  <si>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</si>
  <si>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</si>
  <si>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</si>
  <si>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</si>
  <si>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</si>
  <si>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</si>
  <si>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</si>
  <si>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</si>
  <si>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</si>
  <si>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</si>
  <si>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</si>
  <si>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</si>
  <si>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</si>
  <si>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</si>
  <si>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</si>
  <si>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</si>
  <si>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</si>
  <si>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</si>
  <si>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</si>
  <si>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</si>
  <si>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</si>
  <si>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</si>
  <si>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</si>
  <si>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</si>
  <si>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</si>
  <si>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</si>
  <si>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</si>
  <si>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</si>
  <si>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</si>
  <si>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</si>
  <si>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</si>
  <si>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</si>
  <si>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</si>
  <si>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</si>
  <si>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</si>
  <si>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</si>
  <si>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</si>
  <si>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</si>
  <si>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</si>
  <si>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</si>
  <si>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</si>
  <si>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</si>
  <si>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</si>
  <si>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</si>
  <si>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</si>
  <si>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</si>
  <si>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</si>
  <si>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</si>
  <si>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</si>
  <si>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</si>
  <si>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</si>
  <si>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</si>
  <si>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</si>
  <si>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</si>
  <si>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</si>
  <si>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</si>
  <si>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</si>
  <si>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</si>
  <si>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</si>
  <si>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</si>
  <si>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</si>
  <si>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</si>
  <si>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</si>
  <si>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</si>
  <si>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</si>
  <si>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</si>
  <si>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</si>
  <si>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</si>
  <si>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</si>
  <si>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</si>
  <si>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</si>
  <si>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</si>
  <si>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</si>
  <si>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</si>
  <si>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</si>
  <si>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</si>
  <si>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</si>
  <si>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</si>
  <si>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</si>
  <si>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</si>
  <si>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</si>
  <si>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</si>
  <si>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</si>
  <si>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</si>
  <si>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</si>
  <si>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</si>
  <si>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</si>
  <si>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</si>
  <si>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</si>
  <si>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</si>
  <si>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</si>
  <si>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</si>
  <si>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</si>
  <si>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</si>
  <si>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</si>
  <si>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</si>
  <si>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</si>
  <si>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</si>
  <si>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</si>
  <si>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</si>
  <si>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</si>
  <si>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</si>
  <si>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</si>
  <si>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</si>
  <si>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</si>
  <si>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</si>
  <si>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</si>
  <si>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</si>
  <si>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</si>
  <si>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</si>
  <si>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</si>
  <si>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</si>
  <si>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</si>
  <si>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</si>
  <si>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</si>
  <si>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</si>
  <si>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</si>
  <si>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</si>
  <si>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</si>
  <si>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</si>
  <si>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</si>
  <si>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</si>
  <si>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</si>
  <si>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</si>
  <si>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</si>
  <si>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</si>
  <si>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</si>
  <si>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</si>
  <si>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</si>
  <si>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</si>
  <si>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</si>
  <si>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</si>
  <si>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</si>
  <si>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</si>
  <si>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</si>
  <si>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</si>
  <si>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</si>
  <si>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</si>
  <si>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</si>
  <si>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</si>
  <si>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</si>
  <si>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</si>
  <si>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</si>
  <si>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</si>
  <si>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</si>
  <si>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</si>
  <si>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</si>
  <si>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</si>
  <si>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</si>
  <si>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</si>
  <si>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</si>
  <si>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</si>
  <si>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</si>
  <si>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</si>
  <si>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</si>
  <si>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</si>
  <si>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</si>
  <si>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</si>
  <si>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</si>
  <si>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</si>
  <si>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</si>
  <si>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</si>
  <si>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</si>
  <si>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</si>
  <si>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</si>
  <si>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</si>
  <si>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</si>
  <si>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</si>
  <si>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</si>
  <si>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</si>
  <si>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</si>
  <si>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</si>
  <si>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</si>
  <si>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</si>
  <si>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</si>
  <si>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</si>
  <si>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</si>
  <si>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</si>
  <si>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</si>
  <si>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</si>
  <si>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</si>
  <si>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</si>
  <si>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</si>
  <si>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</si>
  <si>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</si>
  <si>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</si>
  <si>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</si>
  <si>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</si>
  <si>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</si>
  <si>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</si>
  <si>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</si>
  <si>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</si>
  <si>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</si>
  <si>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</si>
  <si>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</si>
  <si>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</si>
  <si>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</si>
  <si>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</si>
  <si>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</si>
  <si>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</si>
  <si>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</si>
  <si>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</si>
  <si>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</si>
  <si>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</si>
  <si>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</si>
  <si>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</si>
  <si>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</si>
  <si>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</si>
  <si>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</si>
  <si>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</si>
  <si>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</si>
  <si>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</si>
  <si>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</si>
  <si>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</si>
  <si>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</si>
  <si>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</si>
  <si>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</si>
  <si>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</si>
  <si>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</si>
  <si>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</si>
  <si>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</si>
  <si>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</si>
  <si>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</si>
  <si>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</si>
  <si>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</si>
  <si>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</si>
  <si>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</si>
  <si>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</si>
  <si>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</si>
  <si>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</si>
  <si>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</si>
  <si>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</si>
  <si>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</si>
  <si>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</si>
  <si>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</si>
  <si>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</si>
  <si>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</si>
  <si>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</si>
  <si>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</si>
  <si>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</si>
  <si>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</si>
  <si>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</si>
  <si>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</si>
  <si>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</si>
  <si>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</si>
  <si>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</si>
  <si>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</si>
  <si>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</si>
  <si>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</si>
  <si>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</si>
  <si>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</si>
  <si>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</si>
  <si>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</si>
  <si>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</si>
  <si>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</si>
  <si>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</si>
  <si>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</si>
  <si>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</si>
  <si>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</si>
  <si>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</si>
  <si>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</si>
  <si>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</si>
  <si>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</si>
  <si>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</si>
  <si>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</si>
  <si>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</si>
  <si>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</si>
  <si>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</si>
  <si>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</si>
  <si>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</si>
  <si>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</si>
  <si>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</si>
  <si>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</si>
  <si>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</si>
  <si>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</si>
  <si>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</si>
  <si>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</si>
  <si>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</si>
  <si>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</si>
  <si>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</si>
  <si>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</si>
  <si>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</si>
  <si>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</si>
  <si>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</si>
  <si>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</si>
  <si>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</si>
  <si>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</si>
  <si>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</si>
  <si>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</si>
  <si>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</si>
  <si>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</si>
  <si>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</si>
  <si>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</si>
  <si>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</si>
  <si>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</si>
  <si>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</si>
  <si>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</si>
  <si>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</si>
  <si>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</si>
  <si>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</si>
  <si>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</si>
  <si>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</si>
  <si>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</si>
  <si>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</si>
  <si>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</si>
  <si>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</si>
  <si>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</si>
  <si>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</si>
  <si>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</si>
  <si>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</si>
  <si>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</si>
  <si>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</si>
  <si>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</si>
  <si>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</si>
  <si>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</si>
  <si>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</si>
  <si>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</si>
  <si>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</si>
  <si>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</si>
  <si>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</si>
  <si>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</si>
  <si>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</si>
  <si>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</si>
  <si>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</si>
  <si>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</si>
  <si>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</si>
  <si>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</si>
  <si>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</si>
  <si>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</si>
  <si>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</si>
  <si>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</si>
  <si>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</si>
  <si>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</si>
  <si>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</si>
  <si>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</si>
  <si>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</si>
  <si>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</si>
  <si>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</si>
  <si>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</si>
  <si>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</si>
  <si>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</si>
  <si>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</si>
  <si>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</si>
  <si>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</si>
  <si>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</si>
  <si>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</si>
  <si>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</si>
  <si>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</si>
  <si>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</si>
  <si>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</si>
  <si>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</si>
  <si>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</si>
  <si>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</si>
  <si>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</si>
  <si>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</si>
  <si>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</si>
  <si>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</si>
  <si>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</si>
  <si>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</si>
  <si>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</si>
  <si>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</si>
  <si>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</si>
  <si>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</si>
  <si>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</si>
  <si>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</si>
  <si>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</si>
  <si>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</si>
  <si>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</si>
  <si>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</si>
  <si>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</si>
  <si>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</si>
  <si>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</si>
  <si>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</si>
  <si>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</si>
  <si>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</si>
  <si>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</si>
  <si>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</si>
  <si>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</si>
  <si>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</si>
  <si>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</si>
  <si>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</si>
  <si>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</si>
  <si>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</si>
  <si>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</si>
  <si>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</si>
  <si>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</si>
  <si>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</si>
  <si>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</si>
  <si>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</si>
  <si>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</si>
  <si>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</si>
  <si>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</si>
  <si>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</si>
  <si>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</si>
  <si>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</si>
  <si>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</si>
  <si>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</si>
  <si>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</si>
  <si>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</si>
  <si>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</si>
  <si>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</si>
  <si>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</si>
  <si>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</si>
  <si>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</si>
  <si>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</si>
  <si>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</si>
  <si>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</si>
  <si>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</si>
  <si>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</si>
  <si>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</si>
  <si>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</si>
  <si>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</si>
  <si>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</si>
  <si>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</si>
  <si>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</si>
  <si>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</si>
  <si>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</si>
  <si>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</si>
  <si>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</si>
  <si>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</si>
  <si>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</si>
  <si>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</si>
  <si>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</si>
  <si>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</si>
  <si>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</si>
  <si>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</si>
  <si>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</si>
  <si>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</si>
  <si>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</si>
  <si>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</si>
  <si>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</si>
  <si>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</si>
  <si>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</si>
  <si>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</si>
  <si>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</si>
  <si>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</si>
  <si>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</si>
  <si>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</si>
  <si>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</si>
  <si>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</si>
  <si>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</si>
  <si>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</si>
  <si>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</si>
  <si>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</si>
  <si>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</si>
  <si>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</si>
  <si>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</si>
  <si>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</si>
  <si>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</si>
  <si>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</si>
  <si>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</si>
  <si>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</si>
  <si>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</si>
  <si>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</si>
  <si>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</si>
  <si>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</si>
  <si>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</si>
  <si>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</si>
  <si>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</si>
  <si>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</si>
  <si>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</si>
  <si>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</si>
  <si>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</si>
  <si>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</si>
  <si>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</si>
  <si>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</si>
  <si>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</si>
  <si>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</si>
  <si>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</si>
  <si>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</si>
  <si>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</si>
  <si>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</si>
  <si>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</si>
  <si>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</si>
  <si>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</si>
  <si>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</si>
  <si>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</si>
  <si>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</si>
  <si>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</si>
  <si>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</si>
  <si>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</si>
  <si>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</si>
  <si>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</si>
  <si>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</si>
  <si>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</si>
  <si>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</si>
  <si>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</si>
  <si>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</si>
  <si>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</si>
  <si>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</si>
  <si>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</si>
  <si>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</si>
  <si>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</si>
  <si>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</si>
  <si>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</si>
  <si>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</si>
  <si>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</si>
  <si>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</si>
  <si>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</si>
  <si>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</si>
  <si>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</si>
  <si>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</si>
  <si>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</si>
  <si>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</si>
  <si>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</si>
  <si>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</si>
  <si>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</si>
  <si>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</si>
  <si>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</si>
  <si>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</si>
  <si>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</si>
  <si>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</si>
  <si>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</si>
  <si>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</si>
  <si>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</si>
  <si>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</si>
  <si>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</si>
  <si>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</si>
  <si>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</si>
  <si>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</si>
  <si>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</si>
  <si>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</si>
  <si>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</si>
  <si>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</si>
  <si>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</si>
  <si>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</si>
  <si>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</si>
  <si>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</si>
  <si>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</si>
  <si>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</si>
  <si>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</si>
  <si>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</si>
  <si>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</si>
  <si>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</si>
  <si>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</si>
  <si>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</si>
  <si>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</si>
  <si>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</si>
  <si>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</si>
  <si>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</si>
  <si>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</si>
  <si>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</si>
  <si>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</si>
  <si>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</si>
  <si>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</si>
  <si>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</si>
  <si>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</si>
  <si>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</si>
  <si>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</si>
  <si>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</si>
  <si>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</si>
  <si>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</si>
  <si>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</si>
  <si>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</si>
  <si>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</si>
  <si>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</si>
  <si>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</si>
  <si>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</si>
  <si>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</si>
  <si>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</si>
  <si>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</si>
  <si>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</si>
  <si>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</si>
  <si>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</si>
  <si>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</si>
  <si>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</si>
  <si>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</si>
  <si>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</si>
  <si>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</si>
  <si>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</si>
  <si>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</si>
  <si>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</si>
  <si>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</si>
  <si>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</si>
  <si>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</si>
  <si>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</si>
  <si>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</si>
  <si>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</si>
  <si>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</si>
  <si>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</si>
  <si>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</si>
  <si>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</si>
  <si>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</si>
  <si>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</si>
  <si>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</si>
  <si>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</si>
  <si>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</si>
  <si>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</si>
  <si>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</si>
  <si>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</si>
  <si>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</si>
  <si>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</si>
  <si>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</si>
  <si>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</si>
  <si>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</si>
  <si>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</si>
  <si>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</si>
  <si>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</si>
  <si>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</si>
  <si>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</si>
  <si>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</si>
  <si>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</si>
  <si>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</si>
  <si>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</si>
  <si>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</si>
  <si>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</si>
  <si>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</si>
  <si>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</si>
  <si>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</si>
  <si>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</si>
  <si>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</si>
  <si>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</si>
  <si>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</si>
  <si>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</si>
  <si>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</si>
  <si>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</si>
  <si>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</si>
  <si>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</si>
  <si>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</si>
  <si>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</si>
  <si>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</si>
  <si>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</si>
  <si>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</si>
  <si>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</si>
  <si>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</si>
  <si>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</si>
  <si>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</si>
  <si>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</si>
  <si>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</si>
  <si>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</si>
  <si>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</si>
  <si>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</si>
  <si>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</si>
  <si>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</si>
  <si>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</si>
  <si>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</si>
  <si>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</si>
  <si>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</si>
  <si>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</si>
  <si>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</si>
  <si>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</si>
  <si>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</si>
  <si>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</si>
  <si>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</si>
  <si>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</si>
  <si>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</si>
  <si>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</si>
  <si>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</si>
  <si>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</si>
  <si>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</si>
  <si>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</si>
  <si>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</si>
  <si>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</si>
  <si>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</si>
  <si>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</si>
  <si>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</si>
  <si>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</si>
  <si>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</si>
  <si>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</si>
  <si>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</si>
  <si>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</si>
  <si>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</si>
  <si>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</si>
  <si>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</si>
  <si>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</si>
  <si>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</si>
  <si>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</si>
  <si>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</si>
  <si>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</si>
  <si>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</si>
  <si>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</si>
  <si>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</si>
  <si>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</si>
  <si>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</si>
  <si>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</si>
  <si>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</si>
  <si>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</si>
  <si>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</si>
  <si>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</si>
  <si>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</si>
  <si>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</si>
  <si>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</si>
  <si>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</si>
  <si>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</si>
  <si>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</si>
  <si>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</si>
  <si>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</si>
  <si>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</si>
  <si>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</si>
  <si>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</si>
  <si>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</si>
  <si>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</si>
  <si>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</si>
  <si>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</si>
  <si>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</si>
  <si>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</si>
  <si>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</si>
  <si>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</si>
  <si>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</si>
  <si>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</si>
  <si>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</si>
  <si>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</si>
  <si>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</si>
  <si>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</si>
  <si>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</si>
  <si>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</si>
  <si>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</si>
  <si>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</si>
  <si>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</si>
  <si>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</si>
  <si>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</si>
  <si>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</si>
  <si>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</si>
  <si>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</si>
  <si>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</si>
  <si>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</si>
  <si>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</si>
  <si>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</si>
  <si>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</si>
  <si>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</si>
  <si>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</si>
  <si>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</si>
  <si>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</si>
  <si>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</si>
  <si>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</si>
  <si>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</si>
  <si>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</si>
  <si>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</si>
  <si>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</si>
  <si>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</si>
  <si>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</si>
  <si>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</si>
  <si>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</si>
  <si>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</si>
  <si>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</si>
  <si>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</si>
  <si>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</si>
  <si>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</si>
  <si>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</si>
  <si>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</si>
  <si>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</si>
  <si>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</si>
  <si>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</si>
  <si>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</si>
  <si>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</si>
  <si>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</si>
  <si>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</si>
  <si>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</si>
  <si>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</si>
  <si>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</si>
  <si>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</si>
  <si>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</si>
  <si>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</si>
  <si>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</si>
  <si>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</si>
  <si>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</si>
  <si>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</si>
  <si>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</si>
  <si>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</si>
  <si>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</si>
  <si>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</si>
  <si>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</si>
  <si>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</si>
  <si>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</si>
  <si>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</si>
  <si>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</si>
  <si>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</si>
  <si>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</si>
  <si>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</si>
  <si>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</si>
  <si>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</si>
  <si>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</si>
  <si>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</si>
  <si>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</si>
  <si>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</si>
  <si>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</si>
  <si>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</si>
  <si>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</si>
  <si>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</si>
  <si>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</si>
  <si>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</si>
  <si>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</si>
  <si>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</si>
  <si>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</si>
  <si>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</si>
  <si>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</si>
  <si>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</si>
  <si>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</si>
  <si>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</si>
  <si>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</si>
  <si>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</si>
  <si>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</si>
  <si>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</si>
  <si>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</si>
  <si>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</si>
  <si>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</si>
  <si>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</si>
  <si>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</si>
  <si>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</si>
  <si>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</si>
  <si>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</si>
  <si>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</si>
  <si>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</si>
  <si>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</si>
  <si>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</si>
  <si>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</si>
  <si>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</si>
  <si>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</si>
  <si>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</si>
  <si>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</si>
  <si>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</si>
  <si>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</si>
  <si>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</si>
  <si>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</si>
  <si>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</si>
  <si>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</si>
  <si>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</si>
  <si>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</si>
  <si>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</si>
  <si>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</si>
  <si>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</si>
  <si>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</si>
  <si>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</si>
  <si>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</si>
  <si>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</si>
  <si>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</si>
  <si>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</si>
  <si>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</si>
  <si>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</si>
  <si>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</si>
  <si>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</si>
  <si>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</si>
  <si>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</si>
  <si>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</si>
  <si>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</si>
  <si>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</si>
  <si>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</si>
  <si>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</si>
  <si>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</si>
  <si>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</si>
  <si>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</si>
  <si>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</si>
  <si>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</si>
  <si>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</si>
  <si>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</si>
  <si>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</si>
  <si>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</si>
  <si>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</si>
  <si>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</si>
  <si>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</si>
  <si>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</si>
  <si>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</si>
  <si>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</si>
  <si>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</si>
  <si>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</si>
  <si>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</si>
  <si>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</si>
  <si>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</si>
  <si>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</si>
  <si>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</si>
  <si>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</si>
  <si>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</si>
  <si>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</si>
  <si>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</si>
  <si>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</si>
  <si>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</si>
  <si>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</si>
  <si>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</si>
  <si>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</si>
  <si>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</si>
  <si>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</si>
  <si>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</si>
  <si>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</si>
  <si>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</si>
  <si>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</si>
  <si>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</si>
  <si>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</si>
  <si>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</si>
  <si>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</si>
  <si>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</si>
  <si>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</si>
  <si>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</si>
  <si>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</si>
  <si>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</si>
  <si>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</si>
  <si>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</si>
  <si>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</si>
  <si>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</si>
  <si>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</si>
  <si>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</si>
  <si>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</si>
  <si>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</si>
  <si>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</si>
  <si>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</si>
  <si>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</si>
  <si>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</si>
  <si>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</si>
  <si>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</si>
  <si>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</si>
  <si>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</si>
  <si>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</si>
  <si>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</si>
  <si>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</si>
  <si>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</si>
  <si>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</si>
  <si>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</si>
  <si>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</si>
  <si>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</si>
  <si>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</si>
  <si>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</si>
  <si>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</si>
  <si>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</si>
  <si>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</si>
  <si>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</si>
  <si>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</si>
  <si>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</si>
  <si>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</si>
  <si>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</si>
  <si>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</si>
  <si>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</si>
  <si>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</si>
  <si>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</si>
  <si>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</si>
  <si>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</si>
  <si>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</si>
  <si>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</si>
  <si>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</si>
  <si>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</si>
  <si>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</si>
  <si>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</si>
  <si>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</si>
  <si>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</si>
  <si>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</si>
  <si>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</si>
  <si>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</si>
  <si>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</si>
  <si>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</si>
  <si>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</si>
  <si>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</si>
  <si>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</si>
  <si>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</si>
  <si>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</si>
  <si>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</si>
  <si>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</si>
  <si>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</si>
  <si>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</si>
  <si>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</si>
  <si>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</si>
  <si>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</si>
  <si>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</si>
  <si>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</si>
  <si>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</si>
  <si>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</si>
  <si>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</si>
  <si>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</si>
  <si>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</si>
  <si>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</si>
  <si>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</si>
  <si>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</si>
  <si>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</si>
  <si>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</si>
  <si>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</si>
  <si>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</si>
  <si>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</si>
  <si>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</si>
  <si>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</si>
  <si>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</si>
  <si>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</si>
  <si>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</si>
  <si>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</si>
  <si>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</si>
  <si>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</si>
  <si>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</si>
  <si>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</si>
  <si>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</si>
  <si>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</si>
  <si>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</si>
  <si>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</si>
  <si>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</si>
  <si>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</si>
  <si>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</si>
  <si>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</si>
  <si>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</si>
  <si>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</si>
  <si>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</si>
  <si>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</si>
  <si>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</si>
  <si>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</si>
  <si>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</si>
  <si>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</si>
  <si>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</si>
  <si>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</si>
  <si>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</si>
  <si>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</si>
  <si>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</si>
  <si>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</si>
  <si>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</si>
  <si>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</si>
  <si>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</si>
  <si>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</si>
  <si>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</si>
  <si>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</si>
  <si>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</si>
  <si>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</si>
  <si>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</si>
  <si>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</si>
  <si>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</si>
  <si>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</si>
  <si>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</si>
  <si>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</si>
  <si>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</si>
  <si>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</si>
  <si>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</si>
  <si>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</si>
  <si>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</si>
  <si>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</si>
  <si>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</si>
  <si>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</si>
  <si>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</si>
  <si>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</si>
  <si>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</si>
  <si>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</si>
  <si>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</si>
  <si>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</si>
  <si>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</si>
  <si>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</si>
  <si>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</si>
  <si>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</si>
  <si>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</si>
  <si>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</si>
  <si>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</si>
  <si>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</si>
  <si>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</si>
  <si>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</si>
  <si>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</si>
  <si>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</si>
  <si>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</si>
  <si>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</si>
  <si>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</si>
  <si>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</si>
  <si>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</si>
  <si>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</si>
  <si>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</si>
  <si>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</si>
  <si>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</si>
  <si>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</si>
  <si>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</si>
  <si>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</si>
  <si>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</si>
  <si>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</si>
  <si>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</si>
  <si>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</si>
  <si>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</si>
  <si>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</si>
  <si>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</si>
  <si>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</si>
  <si>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</si>
  <si>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</si>
  <si>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</si>
  <si>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</si>
  <si>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</si>
  <si>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</si>
  <si>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</si>
  <si>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</si>
  <si>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</si>
  <si>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</si>
  <si>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</si>
  <si>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</si>
  <si>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</si>
  <si>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</si>
  <si>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</si>
  <si>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</si>
  <si>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</si>
  <si>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</si>
  <si>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</si>
  <si>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</si>
  <si>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</si>
  <si>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</si>
  <si>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</si>
  <si>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</si>
  <si>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</si>
  <si>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</si>
  <si>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</si>
  <si>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</si>
  <si>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</si>
  <si>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</si>
  <si>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</si>
  <si>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</si>
  <si>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</si>
  <si>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</si>
  <si>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</si>
  <si>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</si>
  <si>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</si>
  <si>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</si>
  <si>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</si>
  <si>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</si>
  <si>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</si>
  <si>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</si>
  <si>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</si>
  <si>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</si>
  <si>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</si>
  <si>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</si>
  <si>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</si>
  <si>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</si>
  <si>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</si>
  <si>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</si>
  <si>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</si>
  <si>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</si>
  <si>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</si>
  <si>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</si>
  <si>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</si>
  <si>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</si>
  <si>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</si>
  <si>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</si>
  <si>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</si>
  <si>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</si>
  <si>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</si>
  <si>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</si>
  <si>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</si>
  <si>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</si>
  <si>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</si>
  <si>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</si>
  <si>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</si>
  <si>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</si>
  <si>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</si>
  <si>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</si>
  <si>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</si>
  <si>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</si>
  <si>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</si>
  <si>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</si>
  <si>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</si>
  <si>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</si>
  <si>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</si>
  <si>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</si>
  <si>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</si>
  <si>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</si>
  <si>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</si>
  <si>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</si>
  <si>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</si>
  <si>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</si>
  <si>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</si>
  <si>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</si>
  <si>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</si>
  <si>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</si>
  <si>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</si>
  <si>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</si>
  <si>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</si>
  <si>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</si>
  <si>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</si>
  <si>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</si>
  <si>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</si>
  <si>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</si>
  <si>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</si>
  <si>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</si>
  <si>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</si>
  <si>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</si>
  <si>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</si>
  <si>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</si>
  <si>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</si>
  <si>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</si>
  <si>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</si>
  <si>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</si>
  <si>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</si>
  <si>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</si>
  <si>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</si>
  <si>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</si>
  <si>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</si>
  <si>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</si>
  <si>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</si>
  <si>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</si>
  <si>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</si>
  <si>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</si>
  <si>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</si>
  <si>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</si>
  <si>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</si>
  <si>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</si>
  <si>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</si>
  <si>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</si>
  <si>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</si>
  <si>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</si>
  <si>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</si>
  <si>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</si>
  <si>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</si>
  <si>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</si>
  <si>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</si>
  <si>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</si>
  <si>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</si>
  <si>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</si>
  <si>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</si>
  <si>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</si>
  <si>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</si>
  <si>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</si>
  <si>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</si>
  <si>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</si>
  <si>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</si>
  <si>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</si>
  <si>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</si>
  <si>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</si>
  <si>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</si>
  <si>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</si>
  <si>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</si>
  <si>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</si>
  <si>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</si>
  <si>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</si>
  <si>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</si>
  <si>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</si>
  <si>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</si>
  <si>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</si>
  <si>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</si>
  <si>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</si>
  <si>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</si>
  <si>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</si>
  <si>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</si>
  <si>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</si>
  <si>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</si>
  <si>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</si>
  <si>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</si>
  <si>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</si>
  <si>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</si>
  <si>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</si>
  <si>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</si>
  <si>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</si>
  <si>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</si>
  <si>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</si>
  <si>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</si>
  <si>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</si>
  <si>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</si>
  <si>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</si>
  <si>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</si>
  <si>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</si>
  <si>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</si>
  <si>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</si>
  <si>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</si>
  <si>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</si>
  <si>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</si>
  <si>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</si>
  <si>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</si>
  <si>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</si>
  <si>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</si>
  <si>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</si>
  <si>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</si>
  <si>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</si>
  <si>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</si>
  <si>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</si>
  <si>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</si>
  <si>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</si>
  <si>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</si>
  <si>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</si>
  <si>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</si>
  <si>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</si>
  <si>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</si>
  <si>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</si>
  <si>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</si>
  <si>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</si>
  <si>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</si>
  <si>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</si>
  <si>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</si>
  <si>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</si>
  <si>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</si>
  <si>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</si>
  <si>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</si>
  <si>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</si>
  <si>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</si>
  <si>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</si>
  <si>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</si>
  <si>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</si>
  <si>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</si>
  <si>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</si>
  <si>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</si>
  <si>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</si>
  <si>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</si>
  <si>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</si>
  <si>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</si>
  <si>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</si>
  <si>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</si>
  <si>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</si>
  <si>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</si>
  <si>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</si>
  <si>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</si>
  <si>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</si>
  <si>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</si>
  <si>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</si>
  <si>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</si>
  <si>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</si>
  <si>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</si>
  <si>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</si>
  <si>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</si>
  <si>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</si>
  <si>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</si>
  <si>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</si>
  <si>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</si>
  <si>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</si>
  <si>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</si>
  <si>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</si>
  <si>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</si>
  <si>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</si>
  <si>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</si>
  <si>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</si>
  <si>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</si>
  <si>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</si>
  <si>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</si>
  <si>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</si>
  <si>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</si>
  <si>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</si>
  <si>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</si>
  <si>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</si>
  <si>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</si>
  <si>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</si>
  <si>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</si>
  <si>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</si>
  <si>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</si>
  <si>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</si>
  <si>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</si>
  <si>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</si>
  <si>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</si>
  <si>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</si>
  <si>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</si>
  <si>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</si>
  <si>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</si>
  <si>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</si>
  <si>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</si>
  <si>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</si>
  <si>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</si>
  <si>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</si>
  <si>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</si>
  <si>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</si>
  <si>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</si>
  <si>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</si>
  <si>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</si>
  <si>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</si>
  <si>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</si>
  <si>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</si>
  <si>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</si>
  <si>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</si>
  <si>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</si>
  <si>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</si>
  <si>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</si>
  <si>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</si>
  <si>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</si>
  <si>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</si>
  <si>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</si>
  <si>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</si>
  <si>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</si>
  <si>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</si>
  <si>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</si>
  <si>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</si>
  <si>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</si>
  <si>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</si>
  <si>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</si>
  <si>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</si>
  <si>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</si>
  <si>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</si>
  <si>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</si>
  <si>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</si>
  <si>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</si>
  <si>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</si>
  <si>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</si>
  <si>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</si>
  <si>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</si>
  <si>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</si>
  <si>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</si>
  <si>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</si>
  <si>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</si>
  <si>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</si>
  <si>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</si>
  <si>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</si>
  <si>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</si>
  <si>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</si>
  <si>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</si>
  <si>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</si>
  <si>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</si>
  <si>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</si>
  <si>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</si>
  <si>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</si>
  <si>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</si>
  <si>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</si>
  <si>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</si>
  <si>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</si>
  <si>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</si>
  <si>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</si>
  <si>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</si>
  <si>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</si>
  <si>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</si>
  <si>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</si>
  <si>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</si>
  <si>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</si>
  <si>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</si>
  <si>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</si>
  <si>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</si>
  <si>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</si>
  <si>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</si>
  <si>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</si>
  <si>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</si>
  <si>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</si>
  <si>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</si>
  <si>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</si>
  <si>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</si>
  <si>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</si>
  <si>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</si>
  <si>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</si>
  <si>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</si>
  <si>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</si>
  <si>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</si>
  <si>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</si>
  <si>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</si>
  <si>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</si>
  <si>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</si>
  <si>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</si>
  <si>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</si>
  <si>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</si>
  <si>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</si>
  <si>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</si>
  <si>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</si>
  <si>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</si>
  <si>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</si>
  <si>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</si>
  <si>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</si>
  <si>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</si>
  <si>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</si>
  <si>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</si>
  <si>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</si>
  <si>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</si>
  <si>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</si>
  <si>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</si>
  <si>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</si>
  <si>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</si>
  <si>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</si>
  <si>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</si>
  <si>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</si>
  <si>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</si>
  <si>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</si>
  <si>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</si>
  <si>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</si>
  <si>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</si>
  <si>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</si>
  <si>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</si>
  <si>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</si>
  <si>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</si>
  <si>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</si>
  <si>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</si>
  <si>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</si>
  <si>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</si>
  <si>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</si>
  <si>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</si>
  <si>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</si>
  <si>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</si>
  <si>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</si>
  <si>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</si>
  <si>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</si>
  <si>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</si>
  <si>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</si>
  <si>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</si>
  <si>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</si>
  <si>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</si>
  <si>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</si>
  <si>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</si>
  <si>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</si>
  <si>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</si>
  <si>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</si>
  <si>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</si>
  <si>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</si>
  <si>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</si>
  <si>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</si>
  <si>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</si>
  <si>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</si>
  <si>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</si>
  <si>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</si>
  <si>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</si>
  <si>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</si>
  <si>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</si>
  <si>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</si>
  <si>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</si>
  <si>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</si>
  <si>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</si>
  <si>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</si>
  <si>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</si>
  <si>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</si>
  <si>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</si>
  <si>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</si>
  <si>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</si>
  <si>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</si>
  <si>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</si>
  <si>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</si>
  <si>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</si>
  <si>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</si>
  <si>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</si>
  <si>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</si>
  <si>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</si>
  <si>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</si>
  <si>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</si>
  <si>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</si>
  <si>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</si>
  <si>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</si>
  <si>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</si>
  <si>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</si>
  <si>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</si>
  <si>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</si>
  <si>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</si>
  <si>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</si>
  <si>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</si>
  <si>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</si>
  <si>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</si>
  <si>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</si>
  <si>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</si>
  <si>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</si>
  <si>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</si>
  <si>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</si>
  <si>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</si>
  <si>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</si>
  <si>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</si>
  <si>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</si>
  <si>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</si>
  <si>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</si>
  <si>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</si>
  <si>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</si>
  <si>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</si>
  <si>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</si>
  <si>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</si>
  <si>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</si>
  <si>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</si>
  <si>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</si>
  <si>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</si>
  <si>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</si>
  <si>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</si>
  <si>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</si>
  <si>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</si>
  <si>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</si>
  <si>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</si>
  <si>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</si>
  <si>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</si>
  <si>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</si>
  <si>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</si>
  <si>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</si>
  <si>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</si>
  <si>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</si>
  <si>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</si>
  <si>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</si>
  <si>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</si>
  <si>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</si>
  <si>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</si>
  <si>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</si>
  <si>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</si>
  <si>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</si>
  <si>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</si>
  <si>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</si>
  <si>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</si>
  <si>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</si>
  <si>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</si>
  <si>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</si>
  <si>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</si>
  <si>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</si>
  <si>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</si>
  <si>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</si>
  <si>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</si>
  <si>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</si>
  <si>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</si>
  <si>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</si>
  <si>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</si>
  <si>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</si>
  <si>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</si>
  <si>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</si>
  <si>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</si>
  <si>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</si>
  <si>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</si>
  <si>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</si>
  <si>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</si>
  <si>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</si>
  <si>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</si>
  <si>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</si>
  <si>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</si>
  <si>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</si>
  <si>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</si>
  <si>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</si>
  <si>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</si>
  <si>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</si>
  <si>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</si>
  <si>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</si>
  <si>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</si>
  <si>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</si>
  <si>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</si>
  <si>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</si>
  <si>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</si>
  <si>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</si>
  <si>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</si>
  <si>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</si>
  <si>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</si>
  <si>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</si>
  <si>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</si>
  <si>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</si>
  <si>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</si>
  <si>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</si>
  <si>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</si>
  <si>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</si>
  <si>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</si>
  <si>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</si>
  <si>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</si>
  <si>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</si>
  <si>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</si>
  <si>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</si>
  <si>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</si>
  <si>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</si>
  <si>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</si>
  <si>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</si>
  <si>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</si>
  <si>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</si>
  <si>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</si>
  <si>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</si>
  <si>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</si>
  <si>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</si>
  <si>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</si>
  <si>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</si>
  <si>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</si>
  <si>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</si>
  <si>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</si>
  <si>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</si>
  <si>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</si>
  <si>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</si>
  <si>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</si>
  <si>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</si>
  <si>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</si>
  <si>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</si>
  <si>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</si>
  <si>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</si>
  <si>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</si>
  <si>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</si>
  <si>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</si>
  <si>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</si>
  <si>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</si>
  <si>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</si>
  <si>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</si>
  <si>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</si>
  <si>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</si>
  <si>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</si>
  <si>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</si>
  <si>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</si>
  <si>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</si>
  <si>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</si>
  <si>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</si>
  <si>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</si>
  <si>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</si>
  <si>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</si>
  <si>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</si>
  <si>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</si>
  <si>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</si>
  <si>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</si>
  <si>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</si>
  <si>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</si>
  <si>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</si>
  <si>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</si>
  <si>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</si>
  <si>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</si>
  <si>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</si>
  <si>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</si>
  <si>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</si>
  <si>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</si>
  <si>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</si>
  <si>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</si>
  <si>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</si>
  <si>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</si>
  <si>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</si>
  <si>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</si>
  <si>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</si>
  <si>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</si>
  <si>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</si>
  <si>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</si>
  <si>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</si>
  <si>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</si>
  <si>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</si>
  <si>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</si>
  <si>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</si>
  <si>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</si>
  <si>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</si>
  <si>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</si>
  <si>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</si>
  <si>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</si>
  <si>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</si>
  <si>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</si>
  <si>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</si>
  <si>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</si>
  <si>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</si>
  <si>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</si>
  <si>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</si>
  <si>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</si>
  <si>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</si>
  <si>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</si>
  <si>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</si>
  <si>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</si>
  <si>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</si>
  <si>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</si>
  <si>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</si>
  <si>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</si>
  <si>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</si>
  <si>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</si>
  <si>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</si>
  <si>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</si>
  <si>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</si>
  <si>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</si>
  <si>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</si>
  <si>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</si>
  <si>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</si>
  <si>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</si>
  <si>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</si>
  <si>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</si>
  <si>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</si>
  <si>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</si>
  <si>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</si>
  <si>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</si>
  <si>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</si>
  <si>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</si>
  <si>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</si>
  <si>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</si>
  <si>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</si>
  <si>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</si>
  <si>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</si>
  <si>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</si>
  <si>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</si>
  <si>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</si>
  <si>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</si>
  <si>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</si>
  <si>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</si>
  <si>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</si>
  <si>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</si>
  <si>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</si>
  <si>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</si>
  <si>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</si>
  <si>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</si>
  <si>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</si>
  <si>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</si>
  <si>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</si>
  <si>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</si>
  <si>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</si>
  <si>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</si>
  <si>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</si>
  <si>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</si>
  <si>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</si>
  <si>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</si>
  <si>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</si>
  <si>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</si>
  <si>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</si>
  <si>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</si>
  <si>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</si>
  <si>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</si>
  <si>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</si>
  <si>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</si>
  <si>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</si>
  <si>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</si>
  <si>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</si>
  <si>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</si>
  <si>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</si>
  <si>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</si>
  <si>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</si>
  <si>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</si>
  <si>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</si>
  <si>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</si>
  <si>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</si>
  <si>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</si>
  <si>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</si>
  <si>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</si>
  <si>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</si>
  <si>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</si>
  <si>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</si>
  <si>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</si>
  <si>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</si>
  <si>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</si>
  <si>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</si>
  <si>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</si>
  <si>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</si>
  <si>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</si>
  <si>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</si>
  <si>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</si>
  <si>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</si>
  <si>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</si>
  <si>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</si>
  <si>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</si>
  <si>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</si>
  <si>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</si>
  <si>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</si>
  <si>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</si>
  <si>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</si>
  <si>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</si>
  <si>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</si>
  <si>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</si>
  <si>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</si>
  <si>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</si>
  <si>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</si>
  <si>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</si>
  <si>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</si>
  <si>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</si>
  <si>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</si>
  <si>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</si>
  <si>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</si>
  <si>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</si>
  <si>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</si>
  <si>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</si>
  <si>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</si>
  <si>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</si>
  <si>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</si>
  <si>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</si>
  <si>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</si>
  <si>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</si>
  <si>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</si>
  <si>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</si>
  <si>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</si>
  <si>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</si>
  <si>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</si>
  <si>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</si>
  <si>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</si>
  <si>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</si>
  <si>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</si>
  <si>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</si>
  <si>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</si>
  <si>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</si>
  <si>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</si>
  <si>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</si>
  <si>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</si>
  <si>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</si>
  <si>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</si>
  <si>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</si>
  <si>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</si>
  <si>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</si>
  <si>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</si>
  <si>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</si>
  <si>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</si>
  <si>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</si>
  <si>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</si>
  <si>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</si>
  <si>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</si>
  <si>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</si>
  <si>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</si>
  <si>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</si>
  <si>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</si>
  <si>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</si>
  <si>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</si>
  <si>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</si>
  <si>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</si>
  <si>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</si>
  <si>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</si>
  <si>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</si>
  <si>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</si>
  <si>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</si>
  <si>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</si>
  <si>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</si>
  <si>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</si>
  <si>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</si>
  <si>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</si>
  <si>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</si>
  <si>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</si>
  <si>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</si>
  <si>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</si>
  <si>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</si>
  <si>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</si>
  <si>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</si>
  <si>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</si>
  <si>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</si>
  <si>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</si>
  <si>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</si>
  <si>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</si>
  <si>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</si>
  <si>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</si>
  <si>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</si>
  <si>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</si>
  <si>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</si>
  <si>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</si>
  <si>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</si>
  <si>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</si>
  <si>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</si>
  <si>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</si>
  <si>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</si>
  <si>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</si>
  <si>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</si>
  <si>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</si>
  <si>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</si>
  <si>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</si>
  <si>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</si>
  <si>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</si>
  <si>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</si>
  <si>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</si>
  <si>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</si>
  <si>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</si>
  <si>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</si>
  <si>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</si>
  <si>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</si>
  <si>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</si>
  <si>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</si>
  <si>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</si>
  <si>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</si>
  <si>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</si>
  <si>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</si>
  <si>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</si>
  <si>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</si>
  <si>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</si>
  <si>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</si>
  <si>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</si>
  <si>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</si>
  <si>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</si>
  <si>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</si>
  <si>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</si>
  <si>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</si>
  <si>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</si>
  <si>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</si>
  <si>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</si>
  <si>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</si>
  <si>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</si>
  <si>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</si>
  <si>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</si>
  <si>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</si>
  <si>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</si>
  <si>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</si>
  <si>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</si>
  <si>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</si>
  <si>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</si>
  <si>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</si>
  <si>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</si>
  <si>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</si>
  <si>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</si>
  <si>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</si>
  <si>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</si>
  <si>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</si>
  <si>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</si>
  <si>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</si>
  <si>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</si>
  <si>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</si>
  <si>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</si>
  <si>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</si>
  <si>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</si>
  <si>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</si>
  <si>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</si>
  <si>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</si>
  <si>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</si>
  <si>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</si>
  <si>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</si>
  <si>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</si>
  <si>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</si>
  <si>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</si>
  <si>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</si>
  <si>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</si>
  <si>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</si>
  <si>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</si>
  <si>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</si>
  <si>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</si>
  <si>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</si>
  <si>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</si>
  <si>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</si>
  <si>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</si>
  <si>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</si>
  <si>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</si>
  <si>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</si>
  <si>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</si>
  <si>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</si>
  <si>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</si>
  <si>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</si>
  <si>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</si>
  <si>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</si>
  <si>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</si>
  <si>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</si>
  <si>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</si>
  <si>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</si>
  <si>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</si>
  <si>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</si>
  <si>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</si>
  <si>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</si>
  <si>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</si>
  <si>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</si>
  <si>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</si>
  <si>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</si>
  <si>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</si>
  <si>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</si>
  <si>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</si>
  <si>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</si>
  <si>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</si>
  <si>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</si>
  <si>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</si>
  <si>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</si>
  <si>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</si>
  <si>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</si>
  <si>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</si>
  <si>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</si>
  <si>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</si>
  <si>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</si>
  <si>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</si>
  <si>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</si>
  <si>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</si>
  <si>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</si>
  <si>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</si>
  <si>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</si>
  <si>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</si>
  <si>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</si>
  <si>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</si>
  <si>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</si>
  <si>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</si>
  <si>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</si>
  <si>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</si>
  <si>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</si>
  <si>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</si>
  <si>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</si>
  <si>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</si>
  <si>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</si>
  <si>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</si>
  <si>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</si>
  <si>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</si>
  <si>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</si>
  <si>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</si>
  <si>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</si>
  <si>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</si>
  <si>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</si>
  <si>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</si>
  <si>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</si>
  <si>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</si>
  <si>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</si>
  <si>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</si>
  <si>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</si>
  <si>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</si>
  <si>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</si>
  <si>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</si>
  <si>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</si>
  <si>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</si>
  <si>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</si>
  <si>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</si>
  <si>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</si>
  <si>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</si>
  <si>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</si>
  <si>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</si>
  <si>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</si>
  <si>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</si>
  <si>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</si>
  <si>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</si>
  <si>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</si>
  <si>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</si>
  <si>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</si>
  <si>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</si>
  <si>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</si>
  <si>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</si>
  <si>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</si>
  <si>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</si>
  <si>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</si>
  <si>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</si>
  <si>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</si>
  <si>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</si>
  <si>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</si>
  <si>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</si>
  <si>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</si>
  <si>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</si>
  <si>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</si>
  <si>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</si>
  <si>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</si>
  <si>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</si>
  <si>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</si>
  <si>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</si>
  <si>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</si>
  <si>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</si>
  <si>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</si>
  <si>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</si>
  <si>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</si>
  <si>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</si>
  <si>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</si>
  <si>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</si>
  <si>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</si>
  <si>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</si>
  <si>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</si>
  <si>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</si>
  <si>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</si>
  <si>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</si>
  <si>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</si>
  <si>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</si>
  <si>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</si>
  <si>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</si>
  <si>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</si>
  <si>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</si>
  <si>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</si>
  <si>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</si>
  <si>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</si>
  <si>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</si>
  <si>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</si>
  <si>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</si>
  <si>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</si>
  <si>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</si>
  <si>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</si>
  <si>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</si>
  <si>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</si>
  <si>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</si>
  <si>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</si>
  <si>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</si>
  <si>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</si>
  <si>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</si>
  <si>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</si>
  <si>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</si>
  <si>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</si>
  <si>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</si>
  <si>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</si>
  <si>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</si>
  <si>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</si>
  <si>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</si>
  <si>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</si>
  <si>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</si>
  <si>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</si>
  <si>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</si>
  <si>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</si>
  <si>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</si>
  <si>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</si>
  <si>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</si>
  <si>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</si>
  <si>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</si>
  <si>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</si>
  <si>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</si>
  <si>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</si>
  <si>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</si>
  <si>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</si>
  <si>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</si>
  <si>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</si>
  <si>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</si>
  <si>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</si>
  <si>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</si>
  <si>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</si>
  <si>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</si>
  <si>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</si>
  <si>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</si>
  <si>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</si>
  <si>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</si>
  <si>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</si>
  <si>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</si>
  <si>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</si>
  <si>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</si>
  <si>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</si>
  <si>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</si>
  <si>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</si>
  <si>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</si>
  <si>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</si>
  <si>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</si>
  <si>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</si>
  <si>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</si>
  <si>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</si>
  <si>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</si>
  <si>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</si>
  <si>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</si>
  <si>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</si>
  <si>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</si>
  <si>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</si>
  <si>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</si>
  <si>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</si>
  <si>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</si>
  <si>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</si>
  <si>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</si>
  <si>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</si>
  <si>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</si>
  <si>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</si>
  <si>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</si>
  <si>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</si>
  <si>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</si>
  <si>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</si>
  <si>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</si>
  <si>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</si>
  <si>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</si>
  <si>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</si>
  <si>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</si>
  <si>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</si>
  <si>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</si>
  <si>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</si>
  <si>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</si>
  <si>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</si>
  <si>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</si>
  <si>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</si>
  <si>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</si>
  <si>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</si>
  <si>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</si>
  <si>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</si>
  <si>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</si>
  <si>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</si>
  <si>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</si>
  <si>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</si>
  <si>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</si>
  <si>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</si>
  <si>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</si>
  <si>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</si>
  <si>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</si>
  <si>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</si>
  <si>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</si>
  <si>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</si>
  <si>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</si>
  <si>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</si>
  <si>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</si>
  <si>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</si>
  <si>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</si>
  <si>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</si>
  <si>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</si>
  <si>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</si>
  <si>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</si>
  <si>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</si>
  <si>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</si>
  <si>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</si>
  <si>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</si>
  <si>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</si>
  <si>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</si>
  <si>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</si>
  <si>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</si>
  <si>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</si>
  <si>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</si>
  <si>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</si>
  <si>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</si>
  <si>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</si>
  <si>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</si>
  <si>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</si>
  <si>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</si>
  <si>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</si>
  <si>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</si>
  <si>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</si>
  <si>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</si>
  <si>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</si>
  <si>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</si>
  <si>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</si>
  <si>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</si>
  <si>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</si>
  <si>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</si>
  <si>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</si>
  <si>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</si>
  <si>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</si>
  <si>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</si>
  <si>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</si>
  <si>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</si>
  <si>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</si>
  <si>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</si>
  <si>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</si>
  <si>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</si>
  <si>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</si>
  <si>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</si>
  <si>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</si>
  <si>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</si>
  <si>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</si>
  <si>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</si>
  <si>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</si>
  <si>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</si>
  <si>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</si>
  <si>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</si>
  <si>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</si>
  <si>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</si>
  <si>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</si>
  <si>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</si>
  <si>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</si>
  <si>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</si>
  <si>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</si>
  <si>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</si>
  <si>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</si>
  <si>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</si>
  <si>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</si>
  <si>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</si>
  <si>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</si>
  <si>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</si>
  <si>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</si>
  <si>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</si>
  <si>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</si>
  <si>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</si>
  <si>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</si>
  <si>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</si>
  <si>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</si>
  <si>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</si>
  <si>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</si>
  <si>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</si>
  <si>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</si>
  <si>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</si>
  <si>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</si>
  <si>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</si>
  <si>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</si>
  <si>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</si>
  <si>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</si>
  <si>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</si>
  <si>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</si>
  <si>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</si>
  <si>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</si>
  <si>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</si>
  <si>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</si>
  <si>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</si>
  <si>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</si>
  <si>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</si>
  <si>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</si>
  <si>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</si>
  <si>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</si>
  <si>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</si>
  <si>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</si>
  <si>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</si>
  <si>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</si>
  <si>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</si>
  <si>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</si>
  <si>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</si>
  <si>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</si>
  <si>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</si>
  <si>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</si>
  <si>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</si>
  <si>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</si>
  <si>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</si>
  <si>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</si>
  <si>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</si>
  <si>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</si>
  <si>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</si>
  <si>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</si>
  <si>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</si>
  <si>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</si>
  <si>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</si>
  <si>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</si>
  <si>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</si>
  <si>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</si>
  <si>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</si>
  <si>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</si>
  <si>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</si>
  <si>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</si>
  <si>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</si>
  <si>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</si>
  <si>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</si>
  <si>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</si>
  <si>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</si>
  <si>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</si>
  <si>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</si>
  <si>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</si>
  <si>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</si>
  <si>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</si>
  <si>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</si>
  <si>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</si>
  <si>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</si>
  <si>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</si>
  <si>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</si>
  <si>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</si>
  <si>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</si>
  <si>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</si>
  <si>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</si>
  <si>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</si>
  <si>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</si>
  <si>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</si>
  <si>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</si>
  <si>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</si>
  <si>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</si>
  <si>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</si>
  <si>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</si>
  <si>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</si>
  <si>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</si>
  <si>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</si>
  <si>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</si>
  <si>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</si>
  <si>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</si>
  <si>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</si>
  <si>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</si>
  <si>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</si>
  <si>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</si>
  <si>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</si>
  <si>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</si>
  <si>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</si>
  <si>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</si>
  <si>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</si>
  <si>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</si>
  <si>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</si>
  <si>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</si>
  <si>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</si>
  <si>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</si>
  <si>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</si>
  <si>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</si>
  <si>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</si>
  <si>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</si>
  <si>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</si>
  <si>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</si>
  <si>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</si>
  <si>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</si>
  <si>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</si>
  <si>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</si>
  <si>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</si>
  <si>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</si>
  <si>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</si>
  <si>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</si>
  <si>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</si>
  <si>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</si>
  <si>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</si>
  <si>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</si>
  <si>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</si>
  <si>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</si>
  <si>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</si>
  <si>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</si>
  <si>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</si>
  <si>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</si>
  <si>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</si>
  <si>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</si>
  <si>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</si>
  <si>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</si>
  <si>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</si>
  <si>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</si>
  <si>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</si>
  <si>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</si>
  <si>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</si>
  <si>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</si>
  <si>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</si>
  <si>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</si>
  <si>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</si>
  <si>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</si>
  <si>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</si>
  <si>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</si>
  <si>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</si>
  <si>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</si>
  <si>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</si>
  <si>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</si>
  <si>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</si>
  <si>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</si>
  <si>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</si>
  <si>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</si>
  <si>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</si>
  <si>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</si>
  <si>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</si>
  <si>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</si>
  <si>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</si>
  <si>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</si>
  <si>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</si>
  <si>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</si>
  <si>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</si>
  <si>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</si>
  <si>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</si>
  <si>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</si>
  <si>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</si>
  <si>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</si>
  <si>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</si>
  <si>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</si>
  <si>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</si>
  <si>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</si>
  <si>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</si>
  <si>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</si>
  <si>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</si>
  <si>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</si>
  <si>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</si>
  <si>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</si>
  <si>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</si>
  <si>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</si>
  <si>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</si>
  <si>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</si>
  <si>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</si>
  <si>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</si>
  <si>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</si>
  <si>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</si>
  <si>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</si>
  <si>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</si>
  <si>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</si>
  <si>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</si>
  <si>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</si>
  <si>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</si>
  <si>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</si>
  <si>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</si>
  <si>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</si>
  <si>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</si>
  <si>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</si>
  <si>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</si>
  <si>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</si>
  <si>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</si>
  <si>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</si>
  <si>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</si>
  <si>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</si>
  <si>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</si>
  <si>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</si>
  <si>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</si>
  <si>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</si>
  <si>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</si>
  <si>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</si>
  <si>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</si>
  <si>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</si>
  <si>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</si>
  <si>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</si>
  <si>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</si>
  <si>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</si>
  <si>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</si>
  <si>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</si>
  <si>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</si>
  <si>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</si>
  <si>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</si>
  <si>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</si>
  <si>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</si>
  <si>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</si>
  <si>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</si>
  <si>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</si>
  <si>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</si>
  <si>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</si>
  <si>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</si>
  <si>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</si>
  <si>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</si>
  <si>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</si>
  <si>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</si>
  <si>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</si>
  <si>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</si>
  <si>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</si>
  <si>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</si>
  <si>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</si>
  <si>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</si>
  <si>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</si>
  <si>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</si>
  <si>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</si>
  <si>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</si>
  <si>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</si>
  <si>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</si>
  <si>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</si>
  <si>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</si>
  <si>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</si>
  <si>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</si>
  <si>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</si>
  <si>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</si>
  <si>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</si>
  <si>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</si>
  <si>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</si>
  <si>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</si>
  <si>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</si>
  <si>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</si>
  <si>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</si>
  <si>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</si>
  <si>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</si>
  <si>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</si>
  <si>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</si>
  <si>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</si>
  <si>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</si>
  <si>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</si>
  <si>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</si>
  <si>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</si>
  <si>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</si>
  <si>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</si>
  <si>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</si>
  <si>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</si>
  <si>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</si>
  <si>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</si>
  <si>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</si>
  <si>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</si>
  <si>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</si>
  <si>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</si>
  <si>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</si>
  <si>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</si>
  <si>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</si>
  <si>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</si>
  <si>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</si>
  <si>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</si>
  <si>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</si>
  <si>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</si>
  <si>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</si>
  <si>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</si>
  <si>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</si>
  <si>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</si>
  <si>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</si>
  <si>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</si>
  <si>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</si>
  <si>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</si>
  <si>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</si>
  <si>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</si>
  <si>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</si>
  <si>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</si>
  <si>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</si>
  <si>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</si>
  <si>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</si>
  <si>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</si>
  <si>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</si>
  <si>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</si>
  <si>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</si>
  <si>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</si>
  <si>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</si>
  <si>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</si>
  <si>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</si>
  <si>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</si>
  <si>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</si>
  <si>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</si>
  <si>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</si>
  <si>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</si>
  <si>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</si>
  <si>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</si>
  <si>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</si>
  <si>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</si>
  <si>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</si>
  <si>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</si>
  <si>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</si>
  <si>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</si>
  <si>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</si>
  <si>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</si>
  <si>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</si>
  <si>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</si>
  <si>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</si>
  <si>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</si>
  <si>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</si>
  <si>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</si>
  <si>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</si>
  <si>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</si>
  <si>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</si>
  <si>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</si>
  <si>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</si>
  <si>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</si>
  <si>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</si>
  <si>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</si>
  <si>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</si>
  <si>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</si>
  <si>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</si>
  <si>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</si>
  <si>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</si>
  <si>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</si>
  <si>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</si>
  <si>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</si>
  <si>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</si>
  <si>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</si>
  <si>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</si>
  <si>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</si>
  <si>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</si>
  <si>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</si>
  <si>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</si>
  <si>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</si>
  <si>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</si>
  <si>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</si>
  <si>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</si>
  <si>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</si>
  <si>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</si>
  <si>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</si>
  <si>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</si>
  <si>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</si>
  <si>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</si>
  <si>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</si>
  <si>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</si>
  <si>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</si>
  <si>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</si>
  <si>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</si>
  <si>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</si>
  <si>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</si>
  <si>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</si>
  <si>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</si>
  <si>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</si>
  <si>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</si>
  <si>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</si>
  <si>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</si>
  <si>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</si>
  <si>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</si>
  <si>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</si>
  <si>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</si>
  <si>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</si>
  <si>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</si>
  <si>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</si>
  <si>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</si>
  <si>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</si>
  <si>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</si>
  <si>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</si>
  <si>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</si>
  <si>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</si>
  <si>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</si>
  <si>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</si>
  <si>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</si>
  <si>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</si>
  <si>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</si>
  <si>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</si>
  <si>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</si>
  <si>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</si>
  <si>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</si>
  <si>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</si>
  <si>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</si>
  <si>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</si>
  <si>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</si>
  <si>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</si>
  <si>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</si>
  <si>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</si>
  <si>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</si>
  <si>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</si>
  <si>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</si>
  <si>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</si>
  <si>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</si>
  <si>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</si>
  <si>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</si>
  <si>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</si>
  <si>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</si>
  <si>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</si>
  <si>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</si>
  <si>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</si>
  <si>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</si>
  <si>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</si>
  <si>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</si>
  <si>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</si>
  <si>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</si>
  <si>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</si>
  <si>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</si>
  <si>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</si>
  <si>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</si>
  <si>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</si>
  <si>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</si>
  <si>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</si>
  <si>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</si>
  <si>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</si>
  <si>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</si>
  <si>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</si>
  <si>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</si>
  <si>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</si>
  <si>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</si>
  <si>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</si>
  <si>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</si>
  <si>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</si>
  <si>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</si>
  <si>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</si>
  <si>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</si>
  <si>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</si>
  <si>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</si>
  <si>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</si>
  <si>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</si>
  <si>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</si>
  <si>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</si>
  <si>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</si>
  <si>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</si>
  <si>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</si>
  <si>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</si>
  <si>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</si>
  <si>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</si>
  <si>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</si>
  <si>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</si>
  <si>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</si>
  <si>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</si>
  <si>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</si>
  <si>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</si>
  <si>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</si>
  <si>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</si>
  <si>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</si>
  <si>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</si>
  <si>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</si>
  <si>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</si>
  <si>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</si>
  <si>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</si>
  <si>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</si>
  <si>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</si>
  <si>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</si>
  <si>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</si>
  <si>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</si>
  <si>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</si>
  <si>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</si>
  <si>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</si>
  <si>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</si>
  <si>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</si>
  <si>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</si>
  <si>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</si>
  <si>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</si>
  <si>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</si>
  <si>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</si>
  <si>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</si>
  <si>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</si>
  <si>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</si>
  <si>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</si>
  <si>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</si>
  <si>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</si>
  <si>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</si>
  <si>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</si>
  <si>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</si>
  <si>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</si>
  <si>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</si>
  <si>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</si>
  <si>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</si>
  <si>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</si>
  <si>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</si>
  <si>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</si>
  <si>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</si>
  <si>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</si>
  <si>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</si>
  <si>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</si>
  <si>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</si>
  <si>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</si>
  <si>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</si>
  <si>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</si>
  <si>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</si>
  <si>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</si>
  <si>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</si>
  <si>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</si>
  <si>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</si>
  <si>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</si>
  <si>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</si>
  <si>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</si>
  <si>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</si>
  <si>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</si>
  <si>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</si>
  <si>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</si>
  <si>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</si>
  <si>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</si>
  <si>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</si>
  <si>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</si>
  <si>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</si>
  <si>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</si>
  <si>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</si>
  <si>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</si>
  <si>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</si>
  <si>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</si>
  <si>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</si>
  <si>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</si>
  <si>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</si>
  <si>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</si>
  <si>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</si>
  <si>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</si>
  <si>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</si>
  <si>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</si>
  <si>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</si>
  <si>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</si>
  <si>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</si>
  <si>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</si>
  <si>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</si>
  <si>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</si>
  <si>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</si>
  <si>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</si>
  <si>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</si>
  <si>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</si>
  <si>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</si>
  <si>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</si>
  <si>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</si>
  <si>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</si>
  <si>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</si>
  <si>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</si>
  <si>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</si>
  <si>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</si>
  <si>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</si>
  <si>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</si>
  <si>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</si>
  <si>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</si>
  <si>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</si>
  <si>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</si>
  <si>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</si>
  <si>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</si>
  <si>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</si>
  <si>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</si>
  <si>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</si>
  <si>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</si>
  <si>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</si>
  <si>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</si>
  <si>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</si>
  <si>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</si>
  <si>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</si>
  <si>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</si>
  <si>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</si>
  <si>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</si>
  <si>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</si>
  <si>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</si>
  <si>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</si>
  <si>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</si>
  <si>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</si>
  <si>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</si>
  <si>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</si>
  <si>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</si>
  <si>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</si>
  <si>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</si>
  <si>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</si>
  <si>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</si>
  <si>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</si>
  <si>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</si>
  <si>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</si>
  <si>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</si>
  <si>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</si>
  <si>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</si>
  <si>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</si>
  <si>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</si>
  <si>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</si>
  <si>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</si>
  <si>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</si>
  <si>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</si>
  <si>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</si>
  <si>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</si>
  <si>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</si>
  <si>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</si>
  <si>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</si>
  <si>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</si>
  <si>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</si>
  <si>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</si>
  <si>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</si>
  <si>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</si>
  <si>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</si>
  <si>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</si>
  <si>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</si>
  <si>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</si>
  <si>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</si>
  <si>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</si>
  <si>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</si>
  <si>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</si>
  <si>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</si>
  <si>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</si>
  <si>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</si>
  <si>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</si>
  <si>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</si>
  <si>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</si>
  <si>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</si>
  <si>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</si>
  <si>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</si>
  <si>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</si>
  <si>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</si>
  <si>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</si>
  <si>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</si>
  <si>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</si>
  <si>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</si>
  <si>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</si>
  <si>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</si>
  <si>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</si>
  <si>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</si>
  <si>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</si>
  <si>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</si>
  <si>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</si>
  <si>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</si>
  <si>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</si>
  <si>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</si>
  <si>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</si>
  <si>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</si>
  <si>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</si>
  <si>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</si>
  <si>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</si>
  <si>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</si>
  <si>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</si>
  <si>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</si>
  <si>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</si>
  <si>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</si>
  <si>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</si>
  <si>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</si>
  <si>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</si>
  <si>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</si>
  <si>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</si>
  <si>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</si>
  <si>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</si>
  <si>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</si>
  <si>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</si>
  <si>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</si>
  <si>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</si>
  <si>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</si>
  <si>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</si>
  <si>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</si>
  <si>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</si>
  <si>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</si>
  <si>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</si>
  <si>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</si>
  <si>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</si>
  <si>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</si>
  <si>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</si>
  <si>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</si>
  <si>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</si>
  <si>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</si>
  <si>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</si>
  <si>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</si>
  <si>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</si>
  <si>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</si>
  <si>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</si>
  <si>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</si>
  <si>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</si>
  <si>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</si>
  <si>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</si>
  <si>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</si>
  <si>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</si>
  <si>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</si>
  <si>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</si>
  <si>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</si>
  <si>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</si>
  <si>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</si>
  <si>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</si>
  <si>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</si>
  <si>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</si>
  <si>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</si>
  <si>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</si>
  <si>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</si>
  <si>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</si>
  <si>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</si>
  <si>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</si>
  <si>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</si>
  <si>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</si>
  <si>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</si>
  <si>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</si>
  <si>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</si>
  <si>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</si>
  <si>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</si>
  <si>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</si>
  <si>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</si>
  <si>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</si>
  <si>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</si>
  <si>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</si>
  <si>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</si>
  <si>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</si>
  <si>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</si>
  <si>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</si>
  <si>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</si>
  <si>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</si>
  <si>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</si>
  <si>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</si>
  <si>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</si>
  <si>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</si>
  <si>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</si>
  <si>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</si>
  <si>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</si>
  <si>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</si>
  <si>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</si>
  <si>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</si>
  <si>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</si>
  <si>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</si>
  <si>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</si>
  <si>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</si>
  <si>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</si>
  <si>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</si>
  <si>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</si>
  <si>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</si>
  <si>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</si>
  <si>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</si>
  <si>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</si>
  <si>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</si>
  <si>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</si>
  <si>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</si>
  <si>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</si>
  <si>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</si>
  <si>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</si>
  <si>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</si>
  <si>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</si>
  <si>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</si>
  <si>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</si>
  <si>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</si>
  <si>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</si>
  <si>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</si>
  <si>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</si>
  <si>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</si>
  <si>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</si>
  <si>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</si>
  <si>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</si>
  <si>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</si>
  <si>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</si>
  <si>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</si>
  <si>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</si>
  <si>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</si>
  <si>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</si>
  <si>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</si>
  <si>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</si>
  <si>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</si>
  <si>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</si>
  <si>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</si>
  <si>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</si>
  <si>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</si>
  <si>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</si>
  <si>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</si>
  <si>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</si>
  <si>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</si>
  <si>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</si>
  <si>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</si>
  <si>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</si>
  <si>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</si>
  <si>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</si>
  <si>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</si>
  <si>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</si>
  <si>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</si>
  <si>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</si>
  <si>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</si>
  <si>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</si>
  <si>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</si>
  <si>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</si>
  <si>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</si>
  <si>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</si>
  <si>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</si>
  <si>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</si>
  <si>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</si>
  <si>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</si>
  <si>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</si>
  <si>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</si>
  <si>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</si>
  <si>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</si>
  <si>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</si>
  <si>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</si>
  <si>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</si>
  <si>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</si>
  <si>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</si>
  <si>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</si>
  <si>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</si>
  <si>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</si>
  <si>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</si>
  <si>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</si>
  <si>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</si>
  <si>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</si>
  <si>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</si>
  <si>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</si>
  <si>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</si>
  <si>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</si>
  <si>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</si>
  <si>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</si>
  <si>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</si>
  <si>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</si>
  <si>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</si>
  <si>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</si>
  <si>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</si>
  <si>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</si>
  <si>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</si>
  <si>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</si>
  <si>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</si>
  <si>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</si>
  <si>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</si>
  <si>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</si>
  <si>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</si>
  <si>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</si>
  <si>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</si>
  <si>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</si>
  <si>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</si>
  <si>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</si>
  <si>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</si>
  <si>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</si>
  <si>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</si>
  <si>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</si>
  <si>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</si>
  <si>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</si>
  <si>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</si>
  <si>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</si>
  <si>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</si>
  <si>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</si>
  <si>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</si>
  <si>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</si>
  <si>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</si>
  <si>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</si>
  <si>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</si>
  <si>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</si>
  <si>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</si>
  <si>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</si>
  <si>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</si>
  <si>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</si>
  <si>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</si>
  <si>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</si>
  <si>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</si>
  <si>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</si>
  <si>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</si>
  <si>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</si>
  <si>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</si>
  <si>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</si>
  <si>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</si>
  <si>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</si>
  <si>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</si>
  <si>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</si>
  <si>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</si>
  <si>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</si>
  <si>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</si>
  <si>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</si>
  <si>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</si>
  <si>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</si>
  <si>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</si>
  <si>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</si>
  <si>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</si>
  <si>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</si>
  <si>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</si>
  <si>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</si>
  <si>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</si>
  <si>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</si>
  <si>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</si>
  <si>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</si>
  <si>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</si>
  <si>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</si>
  <si>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</si>
  <si>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</si>
  <si>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</si>
  <si>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</si>
  <si>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</si>
  <si>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</si>
  <si>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</si>
  <si>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</si>
  <si>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</si>
  <si>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</si>
  <si>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</si>
  <si>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</si>
  <si>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</si>
  <si>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</si>
  <si>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</si>
  <si>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</si>
  <si>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</si>
  <si>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</si>
  <si>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</si>
  <si>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</si>
  <si>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</si>
  <si>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</si>
  <si>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</si>
  <si>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</si>
  <si>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</si>
  <si>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</si>
  <si>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</si>
  <si>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</si>
  <si>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</si>
  <si>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</si>
  <si>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</si>
  <si>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</si>
  <si>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</si>
  <si>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</si>
  <si>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</si>
  <si>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</si>
  <si>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</si>
  <si>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</si>
  <si>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</si>
  <si>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</si>
  <si>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</si>
  <si>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</si>
  <si>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</si>
  <si>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</si>
  <si>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</si>
  <si>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</si>
  <si>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</si>
  <si>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</si>
  <si>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</si>
  <si>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</si>
  <si>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</si>
  <si>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</si>
  <si>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</si>
  <si>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</si>
  <si>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</si>
  <si>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</si>
  <si>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</si>
  <si>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</si>
  <si>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</si>
  <si>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</si>
  <si>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</si>
  <si>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</si>
  <si>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</si>
  <si>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</si>
  <si>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</si>
  <si>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</si>
  <si>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</si>
  <si>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</si>
  <si>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</si>
  <si>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</si>
  <si>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</si>
  <si>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</si>
  <si>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</si>
  <si>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</si>
  <si>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</si>
  <si>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</si>
  <si>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</si>
  <si>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</si>
  <si>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</si>
  <si>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</si>
  <si>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</si>
  <si>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</si>
  <si>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</si>
  <si>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</si>
  <si>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</si>
  <si>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</si>
  <si>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</si>
  <si>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</si>
  <si>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</si>
  <si>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</si>
  <si>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</si>
  <si>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</si>
  <si>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</si>
  <si>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</si>
  <si>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</si>
  <si>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</si>
  <si>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</si>
  <si>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</si>
  <si>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</si>
  <si>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</si>
  <si>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</si>
  <si>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</si>
  <si>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</si>
  <si>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</si>
  <si>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</si>
  <si>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</si>
  <si>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</si>
  <si>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</si>
  <si>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</si>
  <si>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</si>
  <si>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</si>
  <si>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</si>
  <si>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</si>
  <si>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</si>
  <si>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</si>
  <si>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</si>
  <si>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</si>
  <si>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</si>
  <si>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</si>
  <si>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</si>
  <si>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</si>
  <si>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</si>
  <si>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</si>
  <si>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</si>
  <si>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</si>
  <si>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</si>
  <si>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</si>
  <si>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</si>
  <si>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</si>
  <si>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</si>
  <si>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</si>
  <si>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</si>
  <si>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</si>
  <si>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</si>
  <si>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</si>
  <si>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</si>
  <si>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</si>
  <si>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</si>
  <si>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</si>
  <si>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</si>
  <si>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</si>
  <si>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</si>
  <si>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</si>
  <si>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</si>
  <si>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</si>
  <si>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</si>
  <si>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</si>
  <si>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</si>
  <si>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</si>
  <si>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</si>
  <si>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</si>
  <si>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</si>
  <si>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</si>
  <si>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</si>
  <si>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</si>
  <si>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</si>
  <si>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</si>
  <si>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</si>
  <si>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</si>
  <si>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</si>
  <si>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</si>
  <si>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</si>
  <si>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</si>
  <si>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</si>
  <si>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</si>
  <si>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</si>
  <si>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</si>
  <si>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</si>
  <si>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</si>
  <si>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</si>
  <si>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</si>
  <si>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</si>
  <si>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</si>
  <si>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</si>
  <si>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</si>
  <si>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</si>
  <si>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</si>
  <si>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</si>
  <si>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</si>
  <si>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</si>
  <si>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</si>
  <si>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</si>
  <si>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</si>
  <si>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</si>
  <si>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</si>
  <si>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</si>
  <si>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</si>
  <si>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</si>
  <si>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</si>
  <si>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</si>
  <si>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</si>
  <si>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</si>
  <si>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</si>
  <si>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</si>
  <si>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</si>
  <si>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</si>
  <si>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</si>
  <si>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</si>
  <si>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</si>
  <si>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</si>
  <si>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</si>
  <si>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</si>
  <si>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</si>
  <si>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</si>
  <si>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</si>
  <si>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</si>
  <si>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</si>
  <si>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</si>
  <si>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</si>
  <si>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</si>
  <si>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</si>
  <si>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</si>
  <si>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</si>
  <si>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</si>
  <si>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</si>
  <si>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</si>
  <si>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</si>
  <si>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</si>
  <si>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</si>
  <si>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</si>
  <si>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</si>
  <si>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</si>
  <si>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</si>
  <si>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</si>
  <si>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</si>
  <si>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</si>
  <si>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</si>
  <si>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</si>
  <si>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</si>
  <si>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</si>
  <si>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</si>
  <si>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</si>
  <si>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</si>
  <si>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</si>
  <si>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</si>
  <si>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</si>
  <si>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</si>
  <si>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</si>
  <si>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</si>
  <si>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</si>
  <si>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</si>
  <si>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</si>
  <si>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</si>
  <si>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</si>
  <si>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</si>
  <si>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</si>
  <si>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</si>
  <si>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</si>
  <si>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</si>
  <si>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</si>
  <si>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</si>
  <si>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</si>
  <si>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</si>
  <si>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</si>
  <si>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</si>
  <si>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</si>
  <si>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</si>
  <si>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</si>
  <si>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</si>
  <si>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</si>
  <si>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</si>
  <si>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</si>
  <si>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</si>
  <si>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</si>
  <si>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</si>
  <si>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</si>
  <si>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</si>
  <si>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</si>
  <si>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</si>
  <si>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</si>
  <si>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</si>
  <si>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</si>
  <si>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</si>
  <si>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</si>
  <si>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</si>
  <si>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</si>
  <si>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</si>
  <si>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</si>
  <si>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</si>
  <si>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</si>
  <si>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</si>
  <si>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</si>
  <si>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</si>
  <si>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</si>
  <si>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</si>
  <si>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</si>
  <si>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</si>
  <si>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</si>
  <si>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</si>
  <si>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</si>
  <si>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</si>
  <si>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</si>
  <si>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</si>
  <si>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</si>
  <si>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</si>
  <si>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</si>
  <si>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</si>
  <si>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</si>
  <si>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</si>
  <si>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</si>
  <si>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</si>
  <si>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</si>
  <si>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</si>
  <si>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</si>
  <si>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</si>
  <si>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</si>
  <si>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</si>
  <si>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</si>
  <si>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</si>
  <si>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</si>
  <si>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</si>
  <si>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</si>
  <si>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</si>
  <si>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</si>
  <si>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</si>
  <si>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</si>
  <si>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</si>
  <si>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</si>
  <si>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</si>
  <si>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</si>
  <si>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</si>
  <si>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</si>
  <si>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</si>
  <si>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</si>
  <si>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</si>
  <si>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</si>
  <si>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</si>
  <si>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</si>
  <si>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</si>
  <si>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</si>
  <si>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</si>
  <si>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</si>
  <si>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</si>
  <si>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</si>
  <si>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</si>
  <si>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</si>
  <si>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</si>
  <si>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</si>
  <si>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</si>
  <si>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</si>
  <si>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</si>
  <si>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</si>
  <si>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</si>
  <si>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</si>
  <si>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</si>
  <si>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</si>
  <si>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</si>
  <si>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</si>
  <si>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</si>
  <si>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</si>
  <si>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</si>
  <si>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</si>
  <si>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</si>
  <si>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</si>
  <si>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</si>
  <si>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</si>
  <si>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</si>
  <si>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</si>
  <si>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</si>
  <si>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</si>
  <si>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</si>
  <si>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</si>
  <si>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</si>
  <si>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</si>
  <si>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</si>
  <si>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</si>
  <si>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</si>
  <si>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</si>
  <si>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</si>
  <si>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</si>
  <si>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</si>
  <si>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</si>
  <si>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</si>
  <si>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</si>
  <si>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</si>
  <si>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</si>
  <si>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</si>
  <si>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</si>
  <si>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</si>
  <si>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</si>
  <si>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</si>
  <si>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</si>
  <si>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</si>
  <si>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</si>
  <si>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</si>
  <si>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</si>
  <si>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</si>
  <si>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</si>
  <si>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</si>
  <si>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</si>
  <si>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</si>
  <si>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</si>
  <si>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</si>
  <si>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</si>
  <si>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</si>
  <si>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</si>
  <si>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</si>
  <si>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</si>
  <si>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</si>
  <si>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</si>
  <si>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</si>
  <si>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</si>
  <si>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</si>
  <si>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</si>
  <si>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</si>
  <si>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</si>
  <si>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</si>
  <si>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</si>
  <si>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</si>
  <si>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</si>
  <si>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</si>
  <si>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</si>
  <si>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</si>
  <si>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</si>
  <si>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</si>
  <si>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</si>
  <si>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</si>
  <si>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</si>
  <si>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</si>
  <si>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</si>
  <si>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</si>
  <si>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</si>
  <si>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</si>
  <si>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</si>
  <si>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</si>
  <si>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</si>
  <si>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</si>
  <si>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</si>
  <si>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</si>
  <si>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</si>
  <si>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</si>
  <si>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</si>
  <si>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</si>
  <si>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</si>
  <si>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</si>
  <si>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</si>
  <si>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</si>
  <si>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</si>
  <si>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</si>
  <si>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</si>
  <si>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</si>
  <si>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</si>
  <si>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</si>
  <si>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</si>
  <si>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</si>
  <si>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</si>
  <si>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</si>
  <si>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</si>
  <si>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</si>
  <si>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</si>
  <si>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</si>
  <si>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</si>
  <si>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</si>
  <si>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</si>
  <si>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</si>
  <si>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</si>
  <si>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</si>
  <si>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</si>
  <si>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</si>
  <si>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</si>
  <si>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</si>
  <si>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</si>
  <si>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</si>
  <si>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</si>
  <si>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</si>
  <si>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</si>
  <si>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</si>
  <si>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</si>
  <si>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</si>
  <si>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</si>
  <si>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</si>
  <si>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</si>
  <si>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</si>
  <si>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</si>
  <si>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</si>
  <si>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</si>
  <si>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</si>
  <si>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</si>
  <si>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</si>
  <si>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</si>
  <si>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</si>
  <si>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</si>
  <si>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</si>
  <si>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</si>
  <si>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</si>
  <si>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</si>
  <si>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</si>
  <si>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</si>
  <si>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</si>
  <si>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</si>
  <si>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</si>
  <si>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</si>
  <si>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</si>
  <si>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</si>
  <si>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</si>
  <si>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</si>
  <si>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</si>
  <si>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</si>
  <si>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</si>
  <si>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</si>
  <si>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</si>
  <si>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</si>
  <si>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</si>
  <si>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</si>
  <si>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</si>
  <si>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</si>
  <si>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</si>
  <si>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</si>
  <si>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</si>
  <si>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</si>
  <si>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</si>
  <si>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</si>
  <si>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</si>
  <si>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</si>
  <si>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</si>
  <si>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</si>
  <si>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</si>
  <si>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</si>
  <si>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</si>
  <si>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</si>
  <si>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</si>
  <si>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</si>
  <si>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</si>
  <si>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</si>
  <si>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</si>
  <si>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</si>
  <si>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</si>
  <si>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</si>
  <si>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</si>
  <si>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</si>
  <si>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</si>
  <si>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</si>
  <si>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</si>
  <si>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</si>
  <si>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</si>
  <si>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</si>
  <si>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</si>
  <si>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</si>
  <si>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</si>
  <si>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</si>
  <si>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</si>
  <si>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</si>
  <si>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</si>
  <si>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</si>
  <si>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</si>
  <si>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</si>
  <si>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</si>
  <si>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</si>
  <si>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</si>
  <si>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</si>
  <si>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</si>
  <si>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</si>
  <si>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</si>
  <si>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</si>
  <si>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</si>
  <si>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</si>
  <si>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</si>
  <si>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</si>
  <si>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</si>
  <si>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</si>
  <si>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</si>
  <si>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</si>
  <si>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</si>
  <si>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</si>
  <si>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</si>
  <si>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</si>
  <si>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</si>
  <si>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</si>
  <si>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</si>
  <si>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</si>
  <si>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</si>
  <si>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</si>
  <si>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</si>
  <si>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</si>
  <si>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</si>
  <si>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</si>
  <si>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</si>
  <si>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</si>
  <si>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</si>
  <si>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</si>
  <si>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</si>
  <si>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</si>
  <si>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</si>
  <si>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</si>
  <si>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</si>
  <si>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</si>
  <si>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</si>
  <si>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</si>
  <si>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</si>
  <si>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</si>
  <si>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</si>
  <si>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</si>
  <si>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</si>
  <si>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</si>
  <si>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</si>
  <si>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</si>
  <si>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</si>
  <si>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</si>
  <si>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</si>
  <si>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</si>
  <si>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</si>
  <si>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</si>
  <si>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</si>
  <si>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</si>
  <si>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</si>
  <si>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</si>
  <si>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</si>
  <si>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</si>
  <si>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</si>
  <si>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</si>
  <si>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</si>
  <si>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</si>
  <si>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</si>
  <si>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</si>
  <si>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</si>
  <si>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</si>
  <si>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</si>
  <si>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</si>
  <si>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</si>
  <si>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</si>
  <si>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</si>
  <si>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</si>
  <si>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</si>
  <si>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</si>
  <si>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</si>
  <si>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</si>
  <si>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</si>
  <si>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</si>
  <si>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</si>
  <si>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</si>
  <si>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</si>
  <si>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</si>
  <si>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</si>
  <si>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</si>
  <si>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</si>
  <si>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</si>
  <si>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</si>
  <si>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</si>
  <si>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</si>
  <si>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</si>
  <si>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</si>
  <si>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</si>
  <si>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</si>
  <si>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</si>
  <si>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</si>
  <si>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</si>
  <si>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</si>
  <si>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</si>
  <si>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</si>
  <si>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</si>
  <si>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</si>
  <si>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</si>
  <si>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</si>
  <si>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</si>
  <si>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</si>
  <si>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</si>
  <si>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</si>
  <si>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</si>
  <si>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</si>
  <si>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</si>
  <si>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</si>
  <si>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</si>
  <si>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</si>
  <si>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</si>
  <si>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</si>
  <si>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</si>
  <si>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</si>
  <si>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</si>
  <si>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</si>
  <si>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</si>
  <si>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</si>
  <si>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</si>
  <si>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</si>
  <si>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</si>
  <si>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</si>
  <si>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</si>
  <si>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</si>
  <si>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</si>
  <si>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</si>
  <si>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</si>
  <si>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</si>
  <si>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</si>
  <si>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</si>
  <si>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</si>
  <si>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</si>
  <si>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</si>
  <si>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</si>
  <si>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</si>
  <si>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</si>
  <si>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</si>
  <si>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</si>
  <si>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</si>
  <si>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</si>
  <si>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</si>
  <si>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</si>
  <si>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</si>
  <si>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</si>
  <si>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</si>
  <si>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</si>
  <si>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</si>
  <si>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</si>
  <si>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</si>
  <si>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</si>
  <si>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</si>
  <si>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</si>
  <si>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</si>
  <si>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</si>
  <si>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</si>
  <si>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</si>
  <si>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</si>
  <si>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</si>
  <si>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</si>
  <si>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</si>
  <si>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</si>
  <si>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</si>
  <si>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</si>
  <si>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</si>
  <si>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</si>
  <si>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</si>
  <si>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</si>
  <si>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</si>
  <si>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</si>
  <si>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</si>
  <si>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</si>
  <si>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</si>
  <si>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</si>
  <si>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</si>
  <si>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</si>
  <si>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</si>
  <si>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</si>
  <si>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</si>
  <si>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</si>
  <si>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</si>
  <si>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</si>
  <si>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</si>
  <si>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</si>
  <si>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</si>
  <si>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</si>
  <si>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</si>
  <si>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</si>
  <si>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</si>
  <si>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</si>
  <si>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</si>
  <si>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</si>
  <si>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</si>
  <si>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</si>
  <si>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</si>
  <si>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</si>
  <si>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</si>
  <si>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</si>
  <si>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</si>
  <si>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</si>
  <si>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</si>
  <si>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</si>
  <si>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</si>
  <si>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</si>
  <si>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</si>
  <si>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</si>
  <si>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</si>
  <si>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</si>
  <si>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</si>
  <si>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</si>
  <si>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</si>
  <si>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</si>
  <si>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</si>
  <si>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</si>
  <si>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</si>
  <si>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</si>
  <si>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</si>
  <si>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</si>
  <si>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</si>
  <si>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</si>
  <si>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</si>
  <si>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</si>
  <si>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</si>
  <si>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</si>
  <si>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</si>
  <si>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</si>
  <si>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</si>
  <si>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</si>
  <si>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</si>
  <si>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</si>
  <si>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</si>
  <si>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</si>
  <si>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</si>
  <si>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</si>
  <si>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</si>
  <si>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</si>
  <si>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</si>
  <si>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</si>
  <si>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</si>
  <si>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</si>
  <si>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</si>
  <si>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</si>
  <si>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</si>
  <si>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</si>
  <si>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</si>
  <si>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</si>
  <si>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</si>
  <si>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</si>
  <si>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</si>
  <si>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</si>
  <si>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</si>
  <si>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</si>
  <si>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</si>
  <si>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</si>
  <si>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</si>
  <si>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</si>
  <si>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</si>
  <si>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</si>
  <si>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</si>
  <si>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</si>
  <si>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</si>
  <si>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</si>
  <si>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</si>
  <si>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</si>
  <si>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</si>
  <si>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</si>
  <si>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</si>
  <si>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</si>
  <si>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</si>
  <si>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</si>
  <si>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</si>
  <si>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</si>
  <si>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</si>
  <si>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</si>
  <si>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</si>
  <si>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</si>
  <si>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</si>
  <si>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</si>
  <si>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</si>
  <si>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</si>
  <si>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</si>
  <si>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</si>
  <si>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</si>
  <si>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</si>
  <si>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</si>
  <si>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</si>
  <si>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</si>
  <si>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</si>
  <si>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</si>
  <si>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</si>
  <si>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</si>
  <si>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</si>
  <si>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</si>
  <si>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</si>
  <si>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</si>
  <si>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</si>
  <si>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</si>
  <si>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</si>
  <si>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</si>
  <si>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</si>
  <si>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</si>
  <si>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</si>
  <si>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</si>
  <si>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</si>
  <si>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</si>
  <si>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</si>
  <si>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</si>
  <si>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</si>
  <si>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</si>
  <si>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</si>
  <si>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</si>
  <si>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</si>
  <si>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</si>
  <si>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</si>
  <si>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</si>
  <si>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</si>
  <si>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</si>
  <si>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</si>
  <si>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</si>
  <si>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</si>
  <si>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</si>
  <si>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</si>
  <si>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</si>
  <si>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</si>
  <si>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</si>
  <si>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</si>
  <si>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</si>
  <si>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</si>
  <si>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</si>
  <si>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</si>
  <si>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</si>
  <si>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</si>
  <si>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</si>
  <si>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</si>
  <si>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</si>
  <si>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</si>
  <si>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</si>
  <si>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</si>
  <si>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</si>
  <si>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</si>
  <si>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</si>
  <si>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</si>
  <si>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</si>
  <si>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</si>
  <si>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</si>
  <si>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</si>
  <si>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</si>
  <si>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</si>
  <si>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</si>
  <si>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</si>
  <si>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</si>
  <si>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</si>
  <si>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</si>
  <si>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</si>
  <si>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</si>
  <si>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</si>
  <si>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</si>
  <si>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</si>
  <si>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</si>
  <si>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</si>
  <si>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</si>
  <si>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</si>
  <si>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</si>
  <si>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</si>
  <si>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</si>
  <si>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</si>
  <si>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</si>
  <si>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</si>
  <si>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</si>
  <si>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</si>
  <si>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</si>
  <si>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</si>
  <si>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</si>
  <si>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</si>
  <si>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</si>
  <si>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</si>
  <si>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</si>
  <si>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</si>
  <si>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</si>
  <si>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</si>
  <si>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</si>
  <si>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</si>
  <si>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</si>
  <si>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</si>
  <si>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</si>
  <si>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</si>
  <si>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</si>
  <si>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</si>
  <si>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</si>
  <si>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</si>
  <si>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</si>
  <si>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</si>
  <si>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</si>
  <si>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</si>
  <si>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</si>
  <si>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</si>
  <si>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</si>
  <si>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</si>
  <si>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</si>
  <si>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</si>
  <si>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</si>
  <si>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</si>
  <si>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</si>
  <si>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</si>
  <si>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</si>
  <si>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</si>
  <si>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</si>
  <si>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</si>
  <si>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</si>
  <si>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</si>
  <si>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</si>
  <si>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</si>
  <si>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</si>
  <si>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</si>
  <si>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</si>
  <si>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</si>
  <si>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</si>
  <si>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</si>
  <si>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</si>
  <si>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</si>
  <si>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</si>
  <si>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</si>
  <si>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</si>
  <si>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</si>
  <si>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</si>
  <si>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</si>
  <si>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</si>
  <si>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</si>
  <si>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</si>
  <si>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</si>
  <si>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</si>
  <si>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</si>
  <si>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</si>
  <si>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</si>
  <si>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</si>
  <si>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</si>
  <si>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</si>
  <si>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</si>
  <si>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</si>
  <si>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</si>
  <si>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</si>
  <si>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</si>
  <si>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</si>
  <si>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</si>
  <si>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</si>
  <si>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</si>
  <si>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</si>
  <si>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</si>
  <si>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</si>
  <si>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</si>
  <si>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</si>
  <si>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</si>
  <si>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</si>
  <si>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</si>
  <si>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</si>
  <si>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</si>
  <si>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</si>
  <si>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</si>
  <si>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</si>
  <si>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</si>
  <si>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</si>
  <si>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</si>
  <si>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</si>
  <si>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</si>
  <si>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</si>
  <si>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</si>
  <si>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</si>
  <si>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</si>
  <si>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</si>
  <si>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</si>
  <si>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</si>
  <si>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</si>
  <si>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</si>
  <si>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</si>
  <si>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</si>
  <si>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</si>
  <si>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</si>
  <si>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</si>
  <si>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</si>
  <si>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</si>
  <si>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</si>
  <si>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</si>
  <si>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</si>
  <si>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</si>
  <si>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</si>
  <si>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</si>
  <si>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</si>
  <si>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</si>
  <si>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</si>
  <si>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</si>
  <si>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</si>
  <si>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</si>
  <si>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</si>
  <si>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</si>
  <si>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</si>
  <si>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</si>
  <si>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</si>
  <si>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</si>
  <si>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</si>
  <si>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</si>
  <si>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</si>
  <si>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</si>
  <si>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</si>
  <si>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</si>
  <si>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</si>
  <si>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</si>
  <si>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</si>
  <si>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</si>
  <si>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</si>
  <si>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</si>
  <si>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</si>
  <si>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</si>
  <si>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</si>
  <si>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</si>
  <si>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</si>
  <si>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</si>
  <si>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</si>
  <si>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</si>
  <si>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</si>
  <si>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</si>
  <si>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</si>
  <si>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</si>
  <si>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</si>
  <si>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</si>
  <si>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</si>
  <si>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</si>
  <si>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</si>
  <si>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</si>
  <si>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</si>
  <si>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</si>
  <si>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</si>
  <si>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</si>
  <si>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</si>
  <si>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</si>
  <si>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</si>
  <si>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</si>
  <si>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</si>
  <si>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</si>
  <si>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</si>
  <si>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</si>
  <si>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</si>
  <si>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</si>
  <si>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</si>
  <si>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</si>
  <si>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</si>
  <si>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</si>
  <si>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</si>
  <si>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</si>
  <si>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</si>
  <si>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</si>
  <si>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</si>
  <si>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</si>
  <si>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</si>
  <si>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</si>
  <si>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</si>
  <si>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</si>
  <si>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</si>
  <si>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</si>
  <si>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</si>
  <si>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</si>
  <si>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</si>
  <si>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</si>
  <si>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</si>
  <si>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</si>
  <si>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</si>
  <si>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</si>
  <si>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</si>
  <si>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</si>
  <si>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</si>
  <si>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</si>
  <si>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</si>
  <si>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</si>
  <si>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</si>
  <si>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</si>
  <si>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</si>
  <si>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</si>
  <si>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</si>
  <si>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</si>
  <si>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</si>
  <si>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</si>
  <si>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</si>
  <si>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</si>
  <si>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</si>
  <si>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</si>
  <si>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</si>
  <si>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</si>
  <si>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</si>
  <si>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</si>
  <si>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</si>
  <si>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</si>
  <si>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</si>
  <si>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</si>
  <si>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</si>
  <si>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</si>
  <si>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</si>
  <si>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</si>
  <si>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</si>
  <si>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</si>
  <si>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</si>
  <si>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</si>
  <si>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</si>
  <si>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</si>
  <si>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</si>
  <si>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</si>
  <si>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</si>
  <si>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</si>
  <si>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</si>
  <si>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</si>
  <si>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</si>
  <si>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</si>
  <si>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</si>
  <si>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</si>
  <si>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</si>
  <si>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</si>
  <si>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</si>
  <si>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</si>
  <si>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</si>
  <si>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</si>
  <si>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</si>
  <si>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</si>
  <si>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</si>
  <si>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</si>
  <si>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</si>
  <si>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</si>
  <si>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</si>
  <si>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</si>
  <si>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</si>
  <si>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</si>
  <si>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</si>
  <si>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</si>
  <si>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</si>
  <si>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</si>
  <si>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</si>
  <si>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</si>
  <si>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</si>
  <si>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</si>
  <si>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</si>
  <si>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</si>
  <si>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</si>
  <si>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</si>
  <si>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</si>
  <si>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</si>
  <si>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</si>
  <si>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</si>
  <si>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</si>
  <si>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</si>
  <si>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</si>
  <si>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</si>
  <si>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</si>
  <si>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</si>
  <si>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</si>
  <si>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</si>
  <si>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</si>
  <si>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</si>
  <si>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</si>
  <si>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</si>
  <si>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</si>
  <si>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</si>
  <si>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</si>
  <si>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</si>
  <si>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</si>
  <si>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</si>
  <si>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</si>
  <si>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</si>
  <si>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</si>
  <si>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</si>
  <si>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</si>
  <si>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</si>
  <si>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</si>
  <si>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</si>
  <si>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</si>
  <si>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</si>
  <si>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</si>
  <si>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</si>
  <si>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</si>
  <si>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</si>
  <si>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</si>
  <si>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</si>
  <si>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</si>
  <si>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</si>
  <si>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</si>
  <si>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</si>
  <si>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</si>
  <si>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</si>
  <si>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</si>
  <si>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</si>
  <si>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</si>
  <si>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</si>
  <si>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</si>
  <si>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</si>
  <si>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</si>
  <si>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</si>
  <si>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</si>
  <si>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</si>
  <si>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</si>
  <si>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</si>
  <si>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</si>
  <si>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</si>
  <si>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</si>
  <si>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</si>
  <si>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</si>
  <si>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</si>
  <si>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</si>
  <si>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</si>
  <si>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</si>
  <si>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</si>
  <si>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</si>
  <si>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</si>
  <si>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</si>
  <si>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</si>
  <si>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</si>
  <si>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</si>
  <si>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</si>
  <si>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</si>
  <si>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</si>
  <si>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</si>
  <si>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</si>
  <si>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</si>
  <si>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</si>
  <si>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</si>
  <si>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</si>
  <si>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</si>
  <si>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</si>
  <si>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</si>
  <si>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</si>
  <si>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</si>
  <si>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</si>
  <si>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</si>
  <si>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</si>
  <si>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</si>
  <si>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</si>
  <si>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</si>
  <si>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</si>
  <si>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</si>
  <si>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</si>
  <si>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</si>
  <si>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</si>
  <si>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</si>
  <si>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</si>
  <si>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</si>
  <si>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</si>
  <si>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</si>
  <si>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</si>
  <si>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</si>
  <si>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</si>
  <si>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</si>
  <si>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</si>
  <si>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</si>
  <si>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</si>
  <si>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</si>
  <si>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</si>
  <si>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</si>
  <si>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</si>
  <si>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</si>
  <si>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</si>
  <si>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</si>
  <si>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</si>
  <si>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</si>
  <si>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</si>
  <si>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</si>
  <si>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</si>
  <si>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</si>
  <si>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</si>
  <si>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</si>
  <si>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</si>
  <si>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</si>
  <si>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</si>
  <si>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</si>
  <si>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</si>
  <si>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</si>
  <si>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</si>
  <si>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</si>
  <si>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</si>
  <si>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</si>
  <si>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</si>
  <si>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</si>
  <si>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</si>
  <si>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</si>
  <si>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</si>
  <si>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</si>
  <si>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</si>
  <si>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</si>
  <si>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</si>
  <si>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</si>
  <si>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</si>
  <si>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</si>
  <si>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</si>
  <si>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</si>
  <si>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</si>
  <si>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</si>
  <si>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</si>
  <si>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</si>
  <si>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</si>
  <si>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</si>
  <si>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</si>
  <si>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</si>
  <si>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</si>
  <si>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</si>
  <si>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</si>
  <si>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</si>
  <si>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</si>
  <si>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</si>
  <si>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</si>
  <si>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</si>
  <si>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</si>
  <si>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</si>
  <si>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</si>
  <si>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</si>
  <si>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</si>
  <si>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</si>
  <si>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</si>
  <si>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</si>
  <si>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</si>
  <si>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</si>
  <si>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</si>
  <si>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</si>
  <si>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</si>
  <si>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</si>
  <si>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</si>
  <si>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</si>
  <si>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</si>
  <si>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</si>
  <si>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</si>
  <si>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</si>
  <si>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</si>
  <si>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</si>
  <si>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</si>
  <si>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</si>
  <si>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</si>
  <si>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</si>
  <si>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</si>
  <si>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</si>
  <si>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</si>
  <si>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</si>
  <si>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</si>
  <si>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</si>
  <si>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</si>
  <si>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</si>
  <si>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</si>
  <si>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</si>
  <si>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</si>
  <si>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</si>
  <si>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</si>
  <si>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</si>
  <si>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</si>
  <si>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</si>
  <si>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</si>
  <si>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</si>
  <si>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</si>
  <si>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</si>
  <si>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</si>
  <si>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</si>
  <si>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</si>
  <si>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</si>
  <si>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</si>
  <si>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</si>
  <si>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</si>
  <si>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</si>
  <si>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</si>
  <si>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</si>
  <si>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</si>
  <si>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</si>
  <si>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</si>
  <si>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</si>
  <si>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</si>
  <si>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</si>
  <si>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</si>
  <si>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</si>
  <si>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</si>
  <si>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</si>
  <si>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</si>
  <si>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</si>
  <si>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</si>
  <si>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</si>
  <si>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</si>
  <si>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</si>
  <si>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</si>
  <si>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</si>
  <si>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</si>
  <si>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</si>
  <si>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</si>
  <si>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</si>
  <si>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</si>
  <si>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</si>
  <si>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</si>
  <si>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</si>
  <si>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</si>
  <si>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</si>
  <si>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</si>
  <si>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</si>
  <si>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</si>
  <si>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</si>
  <si>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</si>
  <si>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</si>
  <si>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</si>
  <si>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</si>
  <si>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</si>
  <si>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</si>
  <si>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</si>
  <si>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</si>
  <si>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</si>
  <si>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</si>
  <si>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</si>
  <si>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</si>
  <si>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</si>
  <si>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</si>
  <si>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</si>
  <si>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</si>
  <si>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</si>
  <si>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</si>
  <si>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</si>
  <si>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</si>
  <si>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</si>
  <si>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</si>
  <si>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</si>
  <si>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</si>
  <si>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</si>
  <si>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</si>
  <si>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</si>
  <si>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</si>
  <si>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</si>
  <si>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</si>
  <si>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</si>
  <si>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</si>
  <si>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</si>
  <si>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</si>
  <si>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</si>
  <si>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</si>
  <si>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</si>
  <si>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</si>
  <si>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</si>
  <si>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</si>
  <si>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</si>
  <si>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</si>
  <si>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</si>
  <si>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</si>
  <si>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</si>
  <si>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</si>
  <si>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</si>
  <si>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</si>
  <si>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</si>
  <si>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</si>
  <si>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</si>
  <si>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</si>
  <si>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</si>
  <si>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</si>
  <si>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</si>
  <si>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</si>
  <si>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</si>
  <si>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</si>
  <si>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</si>
  <si>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</si>
  <si>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</si>
  <si>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</si>
  <si>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</si>
  <si>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</si>
  <si>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</si>
  <si>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</si>
  <si>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</si>
  <si>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</si>
  <si>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</si>
  <si>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</si>
  <si>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</si>
  <si>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</si>
  <si>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</si>
  <si>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</si>
  <si>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</si>
  <si>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</si>
  <si>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</si>
  <si>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</si>
  <si>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</si>
  <si>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</si>
  <si>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</si>
  <si>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</si>
  <si>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</si>
  <si>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</si>
  <si>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</si>
  <si>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</si>
  <si>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</si>
  <si>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</si>
  <si>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</si>
  <si>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</si>
  <si>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</si>
  <si>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</si>
  <si>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</si>
  <si>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</si>
  <si>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</si>
  <si>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</si>
  <si>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</si>
  <si>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</si>
  <si>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</si>
  <si>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</si>
  <si>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</si>
  <si>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</si>
  <si>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</si>
  <si>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</si>
  <si>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</si>
  <si>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</si>
  <si>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</si>
  <si>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</si>
  <si>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</si>
  <si>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</si>
  <si>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</si>
  <si>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</si>
  <si>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</si>
  <si>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</si>
  <si>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</si>
  <si>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</si>
  <si>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</si>
  <si>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</si>
  <si>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</si>
  <si>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</si>
  <si>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</si>
  <si>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</si>
  <si>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</si>
  <si>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</si>
  <si>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</si>
  <si>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</si>
  <si>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</si>
  <si>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</si>
  <si>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</si>
  <si>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</si>
  <si>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</si>
  <si>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</si>
  <si>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</si>
  <si>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</si>
  <si>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</si>
  <si>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</si>
  <si>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</si>
  <si>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</si>
  <si>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</si>
  <si>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</si>
  <si>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</si>
  <si>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</si>
  <si>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</si>
  <si>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</si>
  <si>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</si>
  <si>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</si>
  <si>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</si>
  <si>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</si>
  <si>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</si>
  <si>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</si>
  <si>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</si>
  <si>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</si>
  <si>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</si>
  <si>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</si>
  <si>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</si>
  <si>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</si>
  <si>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</si>
  <si>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</si>
  <si>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</si>
  <si>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</si>
  <si>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</si>
  <si>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</si>
  <si>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</si>
  <si>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</si>
  <si>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</si>
  <si>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</si>
  <si>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</si>
  <si>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</si>
  <si>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</si>
  <si>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</si>
  <si>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</si>
  <si>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</si>
  <si>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</si>
  <si>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</si>
  <si>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</si>
  <si>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</si>
  <si>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</si>
  <si>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</si>
  <si>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</si>
  <si>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</si>
  <si>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</si>
  <si>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</si>
  <si>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</si>
  <si>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</si>
  <si>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</si>
  <si>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</si>
  <si>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</si>
  <si>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</si>
  <si>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</si>
  <si>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</si>
  <si>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</si>
  <si>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</si>
  <si>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</si>
  <si>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</si>
  <si>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</si>
  <si>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</si>
  <si>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</si>
  <si>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</si>
  <si>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</si>
  <si>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</si>
  <si>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</si>
  <si>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</si>
  <si>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</si>
  <si>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</si>
  <si>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</si>
  <si>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</si>
  <si>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</si>
  <si>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</si>
  <si>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</si>
  <si>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</si>
  <si>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</si>
  <si>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</si>
  <si>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</si>
  <si>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</si>
  <si>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</si>
  <si>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</si>
  <si>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</si>
  <si>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</si>
  <si>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</si>
  <si>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</si>
  <si>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</si>
  <si>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</si>
  <si>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</si>
  <si>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</si>
  <si>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</si>
  <si>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</si>
  <si>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</si>
  <si>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</si>
  <si>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</si>
  <si>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</si>
  <si>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</si>
  <si>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</si>
  <si>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</si>
  <si>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</si>
  <si>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</si>
  <si>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</si>
  <si>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</si>
  <si>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</si>
  <si>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</si>
  <si>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</si>
  <si>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</si>
  <si>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</si>
  <si>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</si>
  <si>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</si>
  <si>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</si>
  <si>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</si>
  <si>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</si>
  <si>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</si>
  <si>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</si>
  <si>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</si>
  <si>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</si>
  <si>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</si>
  <si>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</si>
  <si>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</si>
  <si>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</si>
  <si>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</si>
  <si>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</si>
  <si>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</si>
  <si>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</si>
  <si>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</si>
  <si>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</si>
  <si>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</si>
  <si>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</si>
  <si>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</si>
  <si>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</si>
  <si>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</si>
  <si>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</si>
  <si>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</si>
  <si>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</si>
  <si>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</si>
  <si>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</si>
  <si>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</si>
  <si>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</si>
  <si>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</si>
  <si>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</si>
  <si>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</si>
  <si>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</si>
  <si>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</si>
  <si>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</si>
  <si>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</si>
  <si>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</si>
  <si>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</si>
  <si>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</si>
  <si>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</si>
  <si>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</si>
  <si>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</si>
  <si>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</si>
  <si>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</si>
  <si>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</si>
  <si>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</si>
  <si>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</si>
  <si>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</si>
  <si>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</si>
  <si>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</si>
  <si>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</si>
  <si>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</si>
  <si>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</si>
  <si>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</si>
  <si>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</si>
  <si>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</si>
  <si>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</si>
  <si>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</si>
  <si>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</si>
  <si>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</si>
  <si>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</si>
  <si>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</si>
  <si>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</si>
  <si>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</si>
  <si>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</si>
  <si>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</si>
  <si>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</si>
  <si>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</si>
  <si>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</si>
  <si>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</si>
  <si>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</si>
  <si>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</si>
  <si>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</si>
  <si>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</si>
  <si>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</si>
  <si>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</si>
  <si>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</si>
  <si>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</si>
  <si>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</si>
  <si>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</si>
  <si>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</si>
  <si>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</si>
  <si>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</si>
  <si>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</si>
  <si>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</si>
  <si>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</si>
  <si>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</si>
  <si>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</si>
  <si>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</si>
  <si>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</si>
  <si>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</si>
  <si>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</si>
  <si>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</si>
  <si>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</si>
  <si>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</si>
  <si>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</si>
  <si>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</si>
  <si>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</si>
  <si>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</si>
  <si>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</si>
  <si>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</si>
  <si>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</si>
  <si>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</si>
  <si>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</si>
  <si>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</si>
  <si>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</si>
  <si>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</si>
  <si>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</si>
  <si>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</si>
  <si>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</si>
  <si>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</si>
  <si>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</si>
  <si>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</si>
  <si>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</si>
  <si>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</si>
  <si>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</si>
  <si>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</si>
  <si>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</si>
  <si>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</si>
  <si>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</si>
  <si>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</si>
  <si>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</si>
  <si>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</si>
  <si>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</si>
  <si>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</si>
  <si>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</si>
  <si>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</si>
  <si>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</si>
  <si>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</si>
  <si>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</si>
  <si>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</si>
  <si>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</si>
  <si>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</si>
  <si>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</si>
  <si>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</si>
  <si>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</si>
  <si>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</si>
  <si>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</si>
  <si>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</si>
  <si>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</si>
  <si>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</si>
  <si>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</si>
  <si>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</si>
  <si>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</si>
  <si>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</si>
  <si>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</si>
  <si>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</si>
  <si>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</si>
  <si>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</si>
  <si>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</si>
  <si>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</si>
  <si>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</si>
  <si>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</si>
  <si>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</si>
  <si>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</si>
  <si>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</si>
  <si>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</si>
  <si>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</si>
  <si>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</si>
  <si>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</si>
  <si>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</si>
  <si>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</si>
  <si>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</si>
  <si>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</si>
  <si>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</si>
  <si>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</si>
  <si>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</si>
  <si>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</si>
  <si>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</si>
  <si>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</si>
  <si>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</si>
  <si>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</si>
  <si>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</si>
  <si>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</si>
  <si>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</si>
  <si>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</si>
  <si>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</si>
  <si>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</si>
  <si>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</si>
  <si>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</si>
  <si>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</si>
  <si>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</si>
  <si>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</si>
  <si>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</si>
  <si>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</si>
  <si>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</si>
  <si>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</si>
  <si>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</si>
  <si>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</si>
  <si>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</si>
  <si>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</si>
  <si>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</si>
  <si>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</si>
  <si>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</si>
  <si>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</si>
  <si>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</si>
  <si>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</si>
  <si>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</si>
  <si>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</si>
  <si>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</si>
  <si>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</si>
  <si>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</si>
  <si>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</si>
  <si>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</si>
  <si>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</si>
  <si>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</si>
  <si>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</si>
  <si>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</si>
  <si>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</si>
  <si>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</si>
  <si>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</si>
  <si>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</si>
  <si>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</si>
  <si>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</si>
  <si>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</si>
  <si>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</si>
  <si>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</si>
  <si>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</si>
  <si>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</si>
  <si>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</si>
  <si>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</si>
  <si>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</si>
  <si>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</si>
  <si>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</si>
  <si>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</si>
  <si>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</si>
  <si>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</si>
  <si>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</si>
  <si>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</si>
  <si>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</si>
  <si>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</si>
  <si>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</si>
  <si>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</si>
  <si>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</si>
  <si>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</si>
  <si>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</si>
  <si>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</si>
  <si>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</si>
  <si>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</si>
  <si>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</si>
  <si>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</si>
  <si>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</si>
  <si>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</si>
  <si>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</si>
  <si>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</si>
  <si>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</si>
  <si>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</si>
  <si>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</si>
  <si>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</si>
  <si>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</si>
  <si>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</si>
  <si>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</si>
  <si>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</si>
  <si>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</si>
  <si>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</si>
  <si>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</si>
  <si>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</si>
  <si>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</si>
  <si>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</si>
  <si>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</si>
  <si>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</si>
  <si>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</si>
  <si>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</si>
  <si>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</si>
  <si>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</si>
  <si>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</si>
  <si>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</si>
  <si>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</si>
  <si>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</si>
  <si>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</si>
  <si>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</si>
  <si>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</si>
  <si>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</si>
  <si>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</si>
  <si>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</si>
  <si>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</si>
  <si>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</si>
  <si>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</si>
  <si>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</si>
  <si>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</si>
  <si>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</si>
  <si>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</si>
  <si>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</si>
  <si>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</si>
  <si>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</si>
  <si>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</si>
  <si>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</si>
  <si>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</si>
  <si>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</si>
  <si>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</si>
  <si>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</si>
  <si>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</si>
  <si>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</si>
  <si>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</si>
  <si>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</si>
  <si>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</si>
  <si>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</si>
  <si>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</si>
  <si>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</si>
  <si>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</si>
  <si>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</si>
  <si>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</si>
  <si>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</si>
  <si>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</si>
  <si>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</si>
  <si>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</si>
  <si>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</si>
  <si>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</si>
  <si>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</si>
  <si>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</si>
  <si>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</si>
  <si>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</si>
  <si>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</si>
  <si>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</si>
  <si>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</si>
  <si>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</si>
  <si>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</si>
  <si>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</si>
  <si>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</si>
  <si>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</si>
  <si>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</si>
  <si>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</si>
  <si>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</si>
  <si>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</si>
  <si>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</si>
  <si>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</si>
  <si>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</si>
  <si>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</si>
  <si>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</si>
  <si>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</si>
  <si>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</si>
  <si>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</si>
  <si>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</si>
  <si>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</si>
  <si>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</si>
  <si>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</si>
  <si>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</si>
  <si>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</si>
  <si>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</si>
  <si>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</si>
  <si>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</si>
  <si>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</si>
  <si>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</si>
  <si>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</si>
  <si>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</si>
  <si>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</si>
  <si>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</si>
  <si>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</si>
  <si>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</si>
  <si>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</si>
  <si>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</si>
  <si>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</si>
  <si>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</si>
  <si>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</si>
  <si>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</si>
  <si>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</si>
  <si>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</si>
  <si>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</si>
  <si>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</si>
  <si>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</si>
  <si>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</si>
  <si>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</si>
  <si>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</si>
  <si>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</si>
  <si>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</si>
  <si>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</si>
  <si>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</si>
  <si>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</si>
  <si>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</si>
  <si>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</si>
  <si>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</si>
  <si>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</si>
  <si>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</si>
  <si>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</si>
  <si>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</si>
  <si>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</si>
  <si>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</si>
  <si>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</si>
  <si>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</si>
  <si>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</si>
  <si>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</si>
  <si>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</si>
  <si>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</si>
  <si>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</si>
  <si>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</si>
  <si>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</si>
  <si>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</si>
  <si>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</si>
  <si>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</si>
  <si>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</si>
  <si>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</si>
  <si>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</si>
  <si>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</si>
  <si>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</si>
  <si>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</si>
  <si>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</si>
  <si>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</si>
  <si>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</si>
  <si>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</si>
  <si>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</si>
  <si>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</si>
  <si>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</si>
  <si>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</si>
  <si>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</si>
  <si>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</si>
  <si>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</si>
  <si>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</si>
  <si>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</si>
  <si>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</si>
  <si>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</si>
  <si>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</si>
  <si>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</si>
  <si>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</si>
  <si>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</si>
  <si>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</si>
  <si>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</si>
  <si>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</si>
  <si>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</si>
  <si>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</si>
  <si>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</si>
  <si>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</si>
  <si>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</si>
  <si>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</si>
  <si>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</si>
  <si>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</si>
  <si>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</si>
  <si>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</si>
  <si>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</si>
  <si>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</si>
  <si>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</si>
  <si>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</si>
  <si>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</si>
  <si>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</si>
  <si>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</si>
  <si>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</si>
  <si>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</si>
  <si>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</si>
  <si>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</si>
  <si>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</si>
  <si>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</si>
  <si>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</si>
  <si>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</si>
  <si>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</si>
  <si>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</si>
  <si>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</si>
  <si>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</si>
  <si>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</si>
  <si>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</si>
  <si>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</si>
  <si>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</si>
  <si>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</si>
  <si>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</si>
  <si>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</si>
  <si>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</si>
  <si>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</si>
  <si>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</si>
  <si>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</si>
  <si>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</si>
  <si>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</si>
  <si>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</si>
  <si>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</si>
  <si>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</si>
  <si>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</si>
  <si>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</si>
  <si>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</si>
  <si>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</si>
  <si>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</si>
  <si>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</si>
  <si>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</si>
  <si>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</si>
  <si>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</si>
  <si>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</si>
  <si>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</si>
  <si>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</si>
  <si>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</si>
  <si>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</si>
  <si>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</si>
  <si>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</si>
  <si>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</si>
  <si>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</si>
  <si>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</si>
  <si>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</si>
  <si>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</si>
  <si>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</si>
  <si>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</si>
  <si>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</si>
  <si>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</si>
  <si>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</si>
  <si>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</si>
  <si>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</si>
  <si>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</si>
  <si>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</si>
  <si>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</si>
  <si>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</si>
  <si>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</si>
  <si>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</si>
  <si>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</si>
  <si>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</si>
  <si>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</si>
  <si>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</si>
  <si>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</si>
  <si>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</si>
  <si>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</si>
  <si>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</si>
  <si>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</si>
  <si>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</si>
  <si>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</si>
  <si>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</si>
  <si>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</si>
  <si>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</si>
  <si>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</si>
  <si>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</si>
  <si>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</si>
  <si>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</si>
  <si>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</si>
  <si>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</si>
  <si>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</si>
  <si>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</si>
  <si>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</si>
  <si>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</si>
  <si>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</si>
  <si>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</si>
  <si>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</si>
  <si>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</si>
  <si>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</si>
  <si>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</si>
  <si>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</si>
  <si>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</si>
  <si>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</si>
  <si>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</si>
  <si>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</si>
  <si>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</si>
  <si>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</si>
  <si>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</si>
  <si>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</si>
  <si>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</si>
  <si>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</si>
  <si>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</si>
  <si>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</si>
  <si>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</si>
  <si>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</si>
  <si>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</si>
  <si>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</si>
  <si>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</si>
  <si>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</si>
  <si>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</si>
  <si>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</si>
  <si>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</si>
  <si>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</si>
  <si>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</si>
  <si>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</si>
  <si>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</si>
  <si>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</si>
  <si>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</si>
  <si>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</si>
  <si>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</si>
  <si>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</si>
  <si>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</si>
  <si>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</si>
  <si>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</si>
  <si>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</si>
  <si>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</si>
  <si>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</si>
  <si>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</si>
  <si>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</si>
  <si>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</si>
  <si>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</si>
  <si>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</si>
  <si>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</si>
  <si>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</si>
  <si>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</si>
  <si>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</si>
  <si>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</si>
  <si>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</si>
  <si>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</si>
  <si>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</si>
  <si>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</si>
  <si>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</si>
  <si>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</si>
  <si>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</si>
  <si>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</si>
  <si>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</si>
  <si>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</si>
  <si>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</si>
  <si>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</si>
  <si>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</si>
  <si>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</si>
  <si>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</si>
  <si>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</si>
  <si>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</si>
  <si>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</si>
  <si>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</si>
  <si>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</si>
  <si>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</si>
  <si>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</si>
  <si>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</si>
  <si>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</si>
  <si>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</si>
  <si>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</si>
  <si>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</si>
  <si>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</si>
  <si>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</si>
  <si>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</si>
  <si>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</si>
  <si>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</si>
  <si>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</si>
  <si>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</si>
  <si>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</si>
  <si>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</si>
  <si>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</si>
  <si>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</si>
  <si>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</si>
  <si>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</si>
  <si>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</si>
  <si>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</si>
  <si>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</si>
  <si>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</si>
  <si>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</si>
  <si>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</si>
  <si>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</si>
  <si>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</si>
  <si>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</si>
  <si>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</si>
  <si>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</si>
  <si>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</si>
  <si>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</si>
  <si>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</si>
  <si>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</si>
  <si>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</si>
  <si>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</si>
  <si>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</si>
  <si>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</si>
  <si>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</si>
  <si>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</si>
  <si>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</si>
  <si>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</si>
  <si>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</si>
  <si>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</si>
  <si>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</si>
  <si>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</si>
  <si>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</si>
  <si>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</si>
  <si>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</si>
  <si>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</si>
  <si>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</si>
  <si>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</si>
  <si>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</si>
  <si>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</si>
  <si>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</si>
  <si>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</si>
  <si>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</si>
  <si>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</si>
  <si>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</si>
  <si>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</si>
  <si>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</si>
  <si>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</si>
  <si>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</si>
  <si>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</si>
  <si>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</si>
  <si>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</si>
  <si>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</si>
  <si>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</si>
  <si>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</si>
  <si>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</si>
  <si>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</si>
  <si>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</si>
  <si>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</si>
  <si>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</si>
  <si>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</si>
  <si>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</si>
  <si>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</si>
  <si>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</si>
  <si>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</si>
  <si>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</si>
  <si>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</si>
  <si>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</si>
  <si>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</si>
  <si>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</si>
  <si>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</si>
  <si>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</si>
  <si>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</si>
  <si>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</si>
  <si>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</si>
  <si>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</si>
  <si>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</si>
  <si>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</si>
  <si>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</si>
  <si>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</si>
  <si>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</si>
  <si>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</si>
  <si>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</si>
  <si>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</si>
  <si>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</si>
  <si>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</si>
  <si>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</si>
  <si>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</si>
  <si>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</si>
  <si>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</si>
  <si>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</si>
  <si>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</si>
  <si>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</si>
  <si>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</si>
  <si>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</si>
  <si>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</si>
  <si>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</si>
  <si>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</si>
  <si>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</si>
  <si>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</si>
  <si>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</si>
  <si>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</si>
  <si>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</si>
  <si>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</si>
  <si>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</si>
  <si>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</si>
  <si>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</si>
  <si>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</si>
  <si>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</si>
  <si>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</si>
  <si>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</si>
  <si>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</si>
  <si>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</si>
  <si>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</si>
  <si>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</si>
  <si>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</si>
  <si>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</si>
  <si>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</si>
  <si>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</si>
  <si>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</si>
  <si>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</si>
  <si>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</si>
  <si>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</si>
  <si>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</si>
  <si>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</si>
  <si>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</si>
  <si>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</si>
  <si>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</si>
  <si>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</si>
  <si>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</si>
  <si>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</si>
  <si>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</si>
  <si>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</si>
  <si>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</si>
  <si>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</si>
  <si>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</si>
  <si>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</si>
  <si>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</si>
  <si>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</si>
  <si>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</si>
  <si>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</si>
  <si>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</si>
  <si>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</si>
  <si>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</si>
  <si>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</si>
  <si>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</si>
  <si>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</si>
  <si>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</si>
  <si>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</si>
  <si>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</si>
  <si>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</si>
  <si>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</si>
  <si>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</si>
  <si>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</si>
  <si>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</si>
  <si>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</si>
  <si>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</si>
  <si>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</si>
  <si>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</si>
  <si>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</si>
  <si>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</si>
  <si>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</si>
  <si>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</si>
  <si>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</si>
  <si>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</si>
  <si>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</si>
  <si>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</si>
  <si>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</si>
  <si>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</si>
  <si>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</si>
  <si>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</si>
  <si>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</si>
  <si>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</si>
  <si>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</si>
  <si>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</si>
  <si>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</si>
  <si>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</si>
  <si>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</si>
  <si>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</si>
  <si>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</si>
  <si>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</si>
  <si>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</si>
  <si>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</si>
  <si>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</si>
  <si>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</si>
  <si>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</si>
  <si>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</si>
  <si>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</si>
  <si>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</si>
  <si>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</si>
  <si>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</si>
  <si>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</si>
  <si>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</si>
  <si>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</si>
  <si>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</si>
  <si>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</si>
  <si>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</si>
  <si>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</si>
  <si>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</si>
  <si>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</si>
  <si>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</si>
  <si>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</si>
  <si>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</si>
  <si>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</si>
  <si>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</si>
  <si>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</si>
  <si>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</si>
  <si>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</si>
  <si>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</si>
  <si>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</si>
  <si>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</si>
  <si>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</si>
  <si>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</si>
  <si>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</si>
  <si>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</si>
  <si>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</si>
  <si>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</si>
  <si>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</si>
  <si>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</si>
  <si>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</si>
  <si>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</si>
  <si>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</si>
  <si>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</si>
  <si>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</si>
  <si>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</si>
  <si>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</si>
  <si>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</si>
  <si>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</si>
  <si>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</si>
  <si>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</si>
  <si>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</si>
  <si>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</si>
  <si>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</si>
  <si>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</si>
  <si>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</si>
  <si>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</si>
  <si>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</si>
  <si>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</si>
  <si>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</si>
  <si>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</si>
  <si>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</si>
  <si>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</si>
  <si>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</si>
  <si>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</si>
  <si>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</si>
  <si>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</si>
  <si>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</si>
  <si>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</si>
  <si>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</si>
  <si>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</si>
  <si>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</si>
  <si>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</si>
  <si>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</si>
  <si>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</si>
  <si>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</si>
  <si>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</si>
  <si>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</si>
  <si>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</si>
  <si>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</si>
  <si>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</si>
  <si>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</si>
  <si>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</si>
  <si>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</si>
  <si>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</si>
  <si>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</si>
  <si>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</si>
  <si>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</si>
  <si>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</si>
  <si>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</si>
  <si>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</si>
  <si>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</si>
  <si>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</si>
  <si>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</si>
  <si>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</si>
  <si>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</si>
  <si>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</si>
  <si>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</si>
  <si>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</si>
  <si>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</si>
  <si>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</si>
  <si>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</si>
  <si>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</si>
  <si>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</si>
  <si>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</si>
  <si>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</si>
  <si>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</si>
  <si>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</si>
  <si>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</si>
  <si>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</si>
  <si>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</si>
  <si>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</si>
  <si>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</si>
  <si>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</si>
  <si>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</si>
  <si>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</si>
  <si>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</si>
  <si>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</si>
  <si>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</si>
  <si>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</si>
  <si>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</si>
  <si>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</si>
  <si>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</si>
  <si>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</si>
  <si>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</si>
  <si>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</si>
  <si>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</si>
  <si>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</si>
  <si>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</si>
  <si>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</si>
  <si>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</si>
  <si>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</si>
  <si>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</si>
  <si>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</si>
  <si>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</si>
  <si>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</si>
  <si>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</si>
  <si>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</si>
  <si>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</si>
  <si>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</si>
  <si>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</si>
  <si>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</si>
  <si>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</si>
  <si>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</si>
  <si>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</si>
  <si>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</si>
  <si>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</si>
  <si>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</si>
  <si>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</si>
  <si>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</si>
  <si>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</si>
  <si>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</si>
  <si>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</si>
  <si>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</si>
  <si>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</si>
  <si>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</si>
  <si>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</si>
  <si>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</si>
  <si>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</si>
  <si>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</si>
  <si>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</si>
  <si>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</si>
  <si>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</si>
  <si>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</si>
  <si>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</si>
  <si>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</si>
  <si>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</si>
  <si>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</si>
  <si>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</si>
  <si>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</si>
  <si>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</si>
  <si>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</si>
  <si>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</si>
  <si>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</si>
  <si>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</si>
  <si>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</si>
  <si>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</si>
  <si>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</si>
  <si>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</si>
  <si>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</si>
  <si>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</si>
  <si>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</si>
  <si>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</si>
  <si>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</si>
  <si>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</si>
  <si>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</si>
  <si>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</si>
  <si>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</si>
  <si>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</si>
  <si>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</si>
  <si>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</si>
  <si>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</si>
  <si>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</si>
  <si>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</si>
  <si>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</si>
  <si>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</si>
  <si>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</si>
  <si>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</si>
  <si>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</si>
  <si>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</si>
  <si>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</si>
  <si>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</si>
  <si>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</si>
  <si>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</si>
  <si>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</si>
  <si>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</si>
  <si>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</si>
  <si>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</si>
  <si>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</si>
  <si>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</si>
  <si>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</si>
  <si>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</si>
  <si>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</si>
  <si>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</si>
  <si>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</si>
  <si>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</si>
  <si>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</si>
  <si>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</si>
  <si>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</si>
  <si>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</si>
  <si>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</si>
  <si>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</si>
  <si>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</si>
  <si>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</si>
  <si>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</si>
  <si>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</si>
  <si>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</si>
  <si>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</si>
  <si>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</si>
  <si>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</si>
  <si>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</si>
  <si>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</si>
  <si>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</si>
  <si>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</si>
  <si>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</si>
  <si>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</si>
  <si>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</si>
  <si>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</si>
  <si>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</si>
  <si>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</si>
  <si>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</si>
  <si>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</si>
  <si>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</si>
  <si>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</si>
  <si>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</si>
  <si>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</si>
  <si>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</si>
  <si>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</si>
  <si>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</si>
  <si>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</si>
  <si>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</si>
  <si>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</si>
  <si>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</si>
  <si>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</si>
  <si>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</si>
  <si>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</si>
  <si>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</si>
  <si>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</si>
  <si>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</si>
  <si>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</si>
  <si>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</si>
  <si>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</si>
  <si>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</si>
  <si>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</si>
  <si>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</si>
  <si>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</si>
  <si>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</si>
  <si>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</si>
  <si>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</si>
  <si>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</si>
  <si>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</si>
  <si>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</si>
  <si>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</si>
  <si>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</si>
  <si>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</si>
  <si>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</si>
  <si>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</si>
  <si>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</si>
  <si>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</si>
  <si>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</si>
  <si>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</si>
  <si>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</si>
  <si>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</si>
  <si>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</si>
  <si>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</si>
  <si>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</si>
  <si>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</si>
  <si>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</si>
  <si>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</si>
  <si>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</si>
  <si>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</si>
  <si>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</si>
  <si>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</si>
  <si>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</si>
  <si>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</si>
  <si>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</si>
  <si>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</si>
  <si>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</si>
  <si>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</si>
  <si>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</si>
  <si>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</si>
  <si>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</si>
  <si>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</si>
  <si>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</si>
  <si>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</si>
  <si>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</si>
  <si>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</si>
  <si>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</si>
  <si>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</si>
  <si>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</si>
  <si>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</si>
  <si>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</si>
  <si>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</si>
  <si>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</si>
  <si>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</si>
  <si>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</si>
  <si>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</si>
  <si>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</si>
  <si>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</si>
  <si>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</si>
  <si>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</si>
  <si>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</si>
  <si>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</si>
  <si>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</si>
  <si>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</si>
  <si>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</si>
  <si>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</si>
  <si>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</si>
  <si>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</si>
  <si>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</si>
  <si>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</si>
  <si>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</si>
  <si>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</si>
  <si>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</si>
  <si>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</si>
  <si>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</si>
  <si>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</si>
  <si>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</si>
  <si>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</si>
  <si>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</si>
  <si>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</si>
  <si>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</si>
  <si>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</si>
  <si>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</si>
  <si>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</si>
  <si>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</si>
  <si>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</si>
  <si>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</si>
  <si>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</si>
  <si>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</si>
  <si>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</si>
  <si>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</si>
  <si>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</si>
  <si>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</si>
  <si>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</si>
  <si>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</si>
  <si>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</si>
  <si>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</si>
  <si>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</si>
  <si>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</si>
  <si>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</si>
  <si>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</si>
  <si>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</si>
  <si>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</si>
  <si>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</si>
  <si>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</si>
  <si>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</si>
  <si>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</si>
  <si>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</si>
  <si>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</si>
  <si>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</si>
  <si>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</si>
  <si>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</si>
  <si>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</si>
  <si>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</si>
  <si>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</si>
  <si>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</si>
  <si>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</si>
  <si>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</si>
  <si>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</si>
  <si>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</si>
  <si>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</si>
  <si>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</si>
  <si>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</si>
  <si>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</si>
  <si>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</si>
  <si>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</si>
  <si>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</si>
  <si>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</si>
  <si>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</si>
  <si>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</si>
  <si>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</si>
  <si>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</si>
  <si>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</si>
  <si>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</si>
  <si>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</si>
  <si>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</si>
  <si>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</si>
  <si>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</si>
  <si>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</si>
  <si>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</si>
  <si>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</si>
  <si>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</si>
  <si>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</si>
  <si>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</si>
  <si>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</si>
  <si>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</si>
  <si>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</si>
  <si>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</si>
  <si>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</si>
  <si>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</si>
  <si>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</si>
  <si>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</si>
  <si>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</si>
  <si>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</si>
  <si>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</si>
  <si>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</si>
  <si>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</si>
  <si>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</si>
  <si>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</si>
  <si>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</si>
  <si>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</si>
  <si>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</si>
  <si>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</si>
  <si>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</si>
  <si>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</si>
  <si>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</si>
  <si>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</si>
  <si>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</si>
  <si>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</si>
  <si>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</si>
  <si>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</si>
  <si>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</si>
  <si>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</si>
  <si>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</si>
  <si>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</si>
  <si>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</si>
  <si>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</si>
  <si>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</si>
  <si>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</si>
  <si>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</si>
  <si>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</si>
  <si>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</si>
  <si>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</si>
  <si>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</si>
  <si>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</si>
  <si>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</si>
  <si>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</si>
  <si>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</si>
  <si>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</si>
  <si>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</si>
  <si>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</si>
  <si>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</si>
  <si>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</si>
  <si>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</si>
  <si>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</si>
  <si>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</si>
  <si>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</si>
  <si>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</si>
  <si>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</si>
  <si>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</si>
  <si>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</si>
  <si>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</si>
  <si>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</si>
  <si>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</si>
  <si>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</si>
  <si>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</si>
  <si>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</si>
  <si>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</si>
  <si>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</si>
  <si>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</si>
  <si>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</si>
  <si>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</si>
  <si>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</si>
  <si>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</si>
  <si>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</si>
  <si>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</si>
  <si>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</si>
  <si>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</si>
  <si>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</si>
  <si>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</si>
  <si>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</si>
  <si>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</si>
  <si>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</si>
  <si>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</si>
  <si>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</si>
  <si>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</si>
  <si>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</si>
  <si>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</si>
  <si>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</si>
  <si>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</si>
  <si>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</si>
  <si>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</si>
  <si>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</si>
  <si>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</si>
  <si>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</si>
  <si>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</si>
  <si>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</si>
  <si>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</si>
  <si>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</si>
  <si>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</si>
  <si>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</si>
  <si>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</si>
  <si>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</si>
  <si>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</si>
  <si>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</si>
  <si>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</si>
  <si>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</si>
  <si>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</si>
  <si>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</si>
  <si>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</si>
  <si>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</si>
  <si>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</si>
  <si>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</si>
  <si>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</si>
  <si>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</si>
  <si>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</si>
  <si>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</si>
  <si>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</si>
  <si>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</si>
  <si>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</si>
  <si>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</si>
  <si>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</si>
  <si>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</si>
  <si>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</si>
  <si>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</si>
  <si>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</si>
  <si>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</si>
  <si>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</si>
  <si>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</si>
  <si>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</si>
  <si>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</si>
  <si>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</si>
  <si>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</si>
  <si>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</si>
  <si>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</si>
  <si>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</si>
  <si>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</si>
  <si>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</si>
  <si>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</si>
  <si>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</si>
  <si>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</si>
  <si>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</si>
  <si>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</si>
  <si>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</si>
  <si>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</si>
  <si>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</si>
  <si>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</si>
  <si>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</si>
  <si>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</si>
  <si>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</si>
  <si>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</si>
  <si>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</si>
  <si>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</si>
  <si>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</si>
  <si>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</si>
  <si>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</si>
  <si>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</si>
  <si>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</si>
  <si>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</si>
  <si>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</si>
  <si>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</si>
  <si>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</si>
  <si>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</si>
  <si>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</si>
  <si>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</si>
  <si>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</si>
  <si>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</si>
  <si>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</si>
  <si>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</si>
  <si>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</si>
  <si>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</si>
  <si>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</si>
  <si>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</si>
  <si>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</si>
  <si>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</si>
  <si>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</si>
  <si>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</si>
  <si>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</si>
  <si>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</si>
  <si>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</si>
  <si>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</si>
  <si>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</si>
  <si>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</si>
  <si>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</si>
  <si>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</si>
  <si>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</si>
  <si>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</si>
  <si>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</si>
  <si>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</si>
  <si>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</si>
  <si>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</si>
  <si>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</si>
  <si>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</si>
  <si>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</si>
  <si>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</si>
  <si>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</si>
  <si>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</si>
  <si>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</si>
  <si>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</si>
  <si>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</si>
  <si>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</si>
  <si>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</si>
  <si>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</si>
  <si>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</si>
  <si>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</si>
  <si>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</si>
  <si>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</si>
  <si>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</si>
  <si>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</si>
  <si>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</si>
  <si>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</si>
  <si>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</si>
  <si>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</si>
  <si>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</si>
  <si>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</si>
  <si>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</si>
  <si>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</si>
  <si>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</si>
  <si>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</si>
  <si>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</si>
  <si>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</si>
  <si>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</si>
  <si>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</si>
  <si>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</si>
  <si>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</si>
  <si>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</si>
  <si>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</si>
  <si>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</si>
  <si>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</si>
  <si>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</si>
  <si>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</si>
  <si>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</si>
  <si>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</si>
  <si>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</si>
  <si>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</si>
  <si>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</si>
  <si>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</si>
  <si>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</si>
  <si>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</si>
  <si>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</si>
  <si>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</si>
  <si>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</si>
  <si>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</si>
  <si>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</si>
  <si>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</si>
  <si>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</si>
  <si>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</si>
  <si>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</si>
  <si>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</si>
  <si>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</si>
  <si>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</si>
  <si>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</si>
  <si>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</si>
  <si>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</si>
  <si>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</si>
  <si>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</si>
  <si>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</si>
  <si>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</si>
  <si>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</si>
  <si>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</si>
  <si>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</si>
  <si>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</si>
  <si>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</si>
  <si>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</si>
  <si>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</si>
  <si>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</si>
  <si>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</si>
  <si>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</si>
  <si>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</si>
  <si>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</si>
  <si>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</si>
  <si>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</si>
  <si>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</si>
  <si>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</si>
  <si>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</si>
  <si>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</si>
  <si>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</si>
  <si>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</si>
  <si>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</si>
  <si>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</si>
  <si>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</si>
  <si>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</si>
  <si>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</si>
  <si>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</si>
  <si>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</si>
  <si>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</si>
  <si>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</si>
  <si>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</si>
  <si>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</si>
  <si>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</si>
  <si>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</si>
  <si>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</si>
  <si>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</si>
  <si>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</si>
  <si>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</si>
  <si>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</si>
  <si>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</si>
  <si>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</si>
  <si>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</si>
  <si>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</si>
  <si>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</si>
  <si>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</si>
  <si>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</si>
  <si>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</si>
  <si>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</si>
  <si>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</si>
  <si>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</si>
  <si>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</si>
  <si>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</si>
  <si>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</si>
  <si>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</si>
  <si>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</si>
  <si>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</si>
  <si>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</si>
  <si>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</si>
  <si>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</si>
  <si>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</si>
  <si>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</si>
  <si>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</si>
  <si>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</si>
  <si>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</si>
  <si>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</si>
  <si>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</si>
  <si>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</si>
  <si>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</si>
  <si>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</si>
  <si>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</si>
  <si>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</si>
  <si>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</si>
  <si>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</si>
  <si>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</si>
  <si>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</si>
  <si>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</si>
  <si>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</si>
  <si>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</si>
  <si>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</si>
  <si>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</si>
  <si>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</si>
  <si>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</si>
  <si>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</si>
  <si>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</si>
  <si>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</si>
  <si>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</si>
  <si>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</si>
  <si>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</si>
  <si>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</si>
  <si>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</si>
  <si>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</si>
  <si>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</si>
  <si>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</si>
  <si>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</si>
  <si>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</si>
  <si>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</si>
  <si>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</si>
  <si>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</si>
  <si>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</si>
  <si>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</si>
  <si>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</si>
  <si>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</si>
  <si>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</si>
  <si>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</si>
  <si>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</si>
  <si>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</si>
  <si>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</si>
  <si>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</si>
  <si>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</si>
  <si>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</si>
  <si>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</si>
  <si>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</si>
  <si>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</si>
  <si>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</si>
  <si>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</si>
  <si>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</si>
  <si>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</si>
  <si>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</si>
  <si>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</si>
  <si>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</si>
  <si>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</si>
  <si>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</si>
  <si>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</si>
  <si>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</si>
  <si>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</si>
  <si>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</si>
  <si>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</si>
  <si>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</si>
  <si>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</si>
  <si>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</si>
  <si>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</si>
  <si>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</si>
  <si>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</si>
  <si>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</si>
  <si>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</si>
  <si>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</si>
  <si>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</si>
  <si>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</si>
  <si>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</si>
  <si>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</si>
  <si>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</si>
  <si>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</si>
  <si>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</si>
  <si>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</si>
  <si>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</si>
  <si>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</si>
  <si>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</si>
  <si>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</si>
  <si>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</si>
  <si>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</si>
  <si>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</si>
  <si>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</si>
  <si>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</si>
  <si>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</si>
  <si>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</si>
  <si>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</si>
  <si>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</si>
  <si>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</si>
  <si>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</si>
  <si>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</si>
  <si>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</si>
  <si>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</si>
  <si>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</si>
  <si>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</si>
  <si>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</si>
  <si>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</si>
  <si>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</si>
  <si>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</si>
  <si>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</si>
  <si>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</si>
  <si>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</si>
  <si>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</si>
  <si>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</si>
  <si>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</si>
  <si>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</si>
  <si>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</si>
  <si>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</si>
  <si>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</si>
  <si>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</si>
  <si>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</si>
  <si>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</si>
  <si>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</si>
  <si>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</si>
  <si>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</si>
  <si>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</si>
  <si>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</si>
  <si>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</si>
  <si>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</si>
  <si>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</si>
  <si>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</si>
  <si>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</si>
  <si>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</si>
  <si>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</si>
  <si>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</si>
  <si>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</si>
  <si>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</si>
  <si>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</si>
  <si>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</si>
  <si>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</si>
  <si>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</si>
  <si>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</si>
  <si>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</si>
  <si>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</si>
  <si>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</si>
  <si>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</si>
  <si>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</si>
  <si>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</si>
  <si>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</si>
  <si>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</si>
  <si>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</si>
  <si>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</si>
  <si>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</si>
  <si>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</si>
  <si>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</si>
  <si>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</si>
  <si>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</si>
  <si>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</si>
  <si>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</si>
  <si>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</si>
  <si>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</si>
  <si>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</si>
  <si>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</si>
  <si>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</si>
  <si>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</si>
  <si>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</si>
  <si>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</si>
  <si>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</si>
  <si>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</si>
  <si>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</si>
  <si>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</si>
  <si>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</si>
  <si>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</si>
  <si>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</si>
  <si>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</si>
  <si>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</si>
  <si>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</si>
  <si>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</si>
  <si>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</si>
  <si>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</si>
  <si>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</si>
  <si>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</si>
  <si>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</si>
  <si>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</si>
  <si>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</si>
  <si>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</si>
  <si>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</si>
  <si>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</si>
  <si>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</si>
  <si>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</si>
  <si>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</si>
  <si>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</si>
  <si>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</si>
  <si>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</si>
  <si>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</si>
  <si>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</si>
  <si>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</si>
  <si>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</si>
  <si>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</si>
  <si>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</si>
  <si>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</si>
  <si>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</si>
  <si>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</si>
  <si>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</si>
  <si>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</si>
  <si>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</si>
  <si>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</si>
  <si>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</si>
  <si>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</si>
  <si>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</si>
  <si>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</si>
  <si>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</si>
  <si>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</si>
  <si>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</si>
  <si>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</si>
  <si>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</si>
  <si>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</si>
  <si>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</si>
  <si>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</si>
  <si>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</si>
  <si>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</si>
  <si>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</si>
  <si>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</si>
  <si>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</si>
  <si>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</si>
  <si>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</si>
  <si>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</si>
  <si>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</si>
  <si>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</si>
  <si>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</si>
  <si>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</si>
  <si>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</si>
  <si>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</si>
  <si>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</si>
  <si>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</si>
  <si>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</si>
  <si>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</si>
  <si>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</si>
  <si>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</si>
  <si>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</si>
  <si>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</si>
  <si>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</si>
  <si>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</si>
  <si>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</si>
  <si>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</si>
  <si>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</si>
  <si>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</si>
  <si>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</si>
  <si>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</si>
  <si>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</si>
  <si>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</si>
  <si>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</si>
  <si>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</si>
  <si>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</si>
  <si>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</si>
  <si>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</si>
  <si>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</si>
  <si>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</si>
  <si>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</si>
  <si>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</si>
  <si>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</si>
  <si>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</si>
  <si>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</si>
  <si>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</si>
  <si>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</si>
  <si>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</si>
  <si>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</si>
  <si>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</si>
  <si>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</si>
  <si>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</si>
  <si>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</si>
  <si>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</si>
  <si>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</si>
  <si>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</si>
  <si>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</si>
  <si>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</si>
  <si>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</si>
  <si>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</si>
  <si>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</si>
  <si>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</si>
  <si>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</si>
  <si>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</si>
  <si>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</si>
  <si>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</si>
  <si>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</si>
  <si>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</si>
  <si>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</si>
  <si>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</si>
  <si>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</si>
  <si>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</si>
  <si>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</si>
  <si>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</si>
  <si>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</si>
  <si>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</si>
  <si>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</si>
  <si>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</si>
  <si>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</si>
  <si>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</si>
  <si>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</si>
  <si>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</si>
  <si>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</si>
  <si>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</si>
  <si>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</si>
  <si>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</si>
  <si>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</si>
  <si>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</si>
  <si>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</si>
  <si>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</si>
  <si>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</si>
  <si>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</si>
  <si>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</si>
  <si>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</si>
  <si>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</si>
  <si>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</si>
  <si>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</si>
  <si>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</si>
  <si>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</si>
  <si>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</si>
  <si>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</si>
  <si>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</si>
  <si>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</si>
  <si>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</si>
  <si>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</si>
  <si>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</si>
  <si>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</si>
  <si>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</si>
  <si>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</si>
  <si>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</si>
  <si>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</si>
  <si>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</si>
  <si>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</si>
  <si>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</si>
  <si>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</si>
  <si>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</si>
  <si>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</si>
  <si>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</si>
  <si>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</si>
  <si>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</si>
  <si>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</si>
  <si>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</si>
  <si>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</si>
  <si>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</si>
  <si>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</si>
  <si>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</si>
  <si>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</si>
  <si>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</si>
  <si>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</si>
  <si>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</si>
  <si>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</si>
  <si>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</si>
  <si>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</si>
  <si>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</si>
  <si>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</si>
  <si>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</si>
  <si>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</si>
  <si>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</si>
  <si>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</si>
  <si>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</si>
  <si>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</si>
  <si>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</si>
  <si>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</si>
  <si>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</si>
  <si>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</si>
  <si>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</si>
  <si>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</si>
  <si>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</si>
  <si>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</si>
  <si>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</si>
  <si>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</si>
  <si>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</si>
  <si>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</si>
  <si>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</si>
  <si>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</si>
  <si>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</si>
  <si>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</si>
  <si>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</si>
  <si>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</si>
  <si>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</si>
  <si>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</si>
  <si>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</si>
  <si>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</si>
  <si>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</si>
  <si>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</si>
  <si>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</si>
  <si>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</si>
  <si>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</si>
  <si>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</si>
  <si>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</si>
  <si>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</si>
  <si>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</si>
  <si>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</si>
  <si>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</si>
  <si>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</si>
  <si>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</si>
  <si>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</si>
  <si>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</si>
  <si>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</si>
  <si>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</si>
  <si>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</si>
  <si>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</si>
  <si>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</si>
  <si>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</si>
  <si>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</si>
  <si>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</si>
  <si>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</si>
  <si>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</si>
  <si>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</si>
  <si>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</si>
  <si>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</si>
  <si>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</si>
  <si>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</si>
  <si>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</si>
  <si>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</si>
  <si>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</si>
  <si>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</si>
  <si>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</si>
  <si>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</si>
  <si>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</si>
  <si>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</si>
  <si>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</si>
  <si>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</si>
  <si>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</si>
  <si>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</si>
  <si>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</si>
  <si>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</si>
  <si>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</si>
  <si>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</si>
  <si>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</si>
  <si>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</si>
  <si>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</si>
  <si>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</si>
  <si>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</si>
  <si>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</si>
  <si>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</si>
  <si>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</si>
  <si>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</si>
  <si>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</si>
  <si>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</si>
  <si>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</si>
  <si>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</si>
  <si>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</si>
  <si>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</si>
  <si>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</si>
  <si>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</si>
  <si>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</si>
  <si>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</si>
  <si>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</si>
  <si>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</si>
  <si>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</si>
  <si>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</si>
  <si>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</si>
  <si>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</si>
  <si>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</si>
  <si>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</si>
  <si>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</si>
  <si>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</si>
  <si>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</si>
  <si>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</si>
  <si>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</si>
  <si>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</si>
  <si>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</si>
  <si>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</si>
  <si>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</si>
  <si>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</si>
  <si>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</si>
  <si>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</si>
  <si>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</si>
  <si>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</si>
  <si>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</si>
  <si>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</si>
  <si>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</si>
  <si>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</si>
  <si>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</si>
  <si>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</si>
  <si>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</si>
  <si>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</si>
  <si>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</si>
  <si>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</si>
  <si>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</si>
  <si>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</si>
  <si>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</si>
  <si>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</si>
  <si>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</si>
  <si>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</si>
  <si>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</si>
  <si>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</si>
  <si>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</si>
  <si>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</si>
  <si>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</si>
  <si>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</si>
  <si>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</si>
  <si>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</si>
  <si>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</si>
  <si>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</si>
  <si>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</si>
  <si>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</si>
  <si>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</si>
  <si>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</si>
  <si>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</si>
  <si>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</si>
  <si>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</si>
  <si>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</si>
  <si>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</si>
  <si>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</si>
  <si>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</si>
  <si>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</si>
  <si>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</si>
  <si>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</si>
  <si>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</si>
  <si>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</si>
  <si>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</si>
  <si>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</si>
  <si>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</si>
  <si>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</si>
  <si>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</si>
  <si>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</si>
  <si>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</si>
  <si>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</si>
  <si>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</si>
  <si>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</si>
  <si>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</si>
  <si>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</si>
  <si>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</si>
  <si>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</si>
  <si>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</si>
  <si>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</si>
  <si>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</si>
  <si>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</si>
  <si>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</si>
  <si>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</si>
  <si>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</si>
  <si>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</si>
  <si>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</si>
  <si>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</si>
  <si>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</si>
  <si>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</si>
  <si>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</si>
  <si>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</si>
  <si>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</si>
  <si>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</si>
  <si>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</si>
  <si>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</si>
  <si>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</si>
  <si>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</si>
  <si>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</si>
  <si>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</si>
  <si>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</si>
  <si>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</si>
  <si>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</si>
  <si>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</si>
  <si>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</si>
  <si>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</si>
  <si>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</si>
  <si>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</si>
  <si>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</si>
  <si>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</si>
  <si>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</si>
  <si>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</si>
  <si>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</si>
  <si>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</si>
  <si>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</si>
  <si>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</si>
  <si>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</si>
  <si>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</si>
  <si>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</si>
  <si>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</si>
  <si>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</si>
  <si>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</si>
  <si>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</si>
  <si>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</si>
  <si>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</si>
  <si>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</si>
  <si>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</si>
  <si>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</si>
  <si>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</si>
  <si>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</si>
  <si>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</si>
  <si>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</si>
  <si>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</si>
  <si>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</si>
  <si>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</si>
  <si>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</si>
  <si>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</si>
  <si>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</si>
  <si>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</si>
  <si>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</si>
  <si>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</si>
  <si>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</si>
  <si>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</si>
  <si>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</si>
  <si>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</si>
  <si>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</si>
  <si>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</si>
  <si>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</si>
  <si>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</si>
  <si>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</si>
  <si>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</si>
  <si>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</si>
  <si>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</si>
  <si>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</si>
  <si>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</si>
  <si>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</si>
  <si>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</si>
  <si>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</si>
  <si>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</si>
  <si>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</si>
  <si>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</si>
  <si>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</si>
  <si>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</si>
  <si>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</si>
  <si>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</si>
  <si>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</si>
  <si>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</si>
  <si>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</si>
  <si>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</si>
  <si>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</si>
  <si>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</si>
  <si>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</si>
  <si>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</si>
  <si>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</si>
  <si>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</si>
  <si>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</si>
  <si>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</si>
  <si>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</si>
  <si>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</si>
  <si>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</si>
  <si>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</si>
  <si>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</si>
  <si>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</si>
  <si>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</si>
  <si>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</si>
  <si>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</si>
  <si>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</si>
  <si>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</si>
  <si>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</si>
  <si>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</si>
  <si>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</si>
  <si>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</si>
  <si>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</si>
  <si>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</si>
  <si>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</si>
  <si>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</si>
  <si>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</si>
  <si>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</si>
  <si>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</si>
  <si>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</si>
  <si>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</si>
  <si>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</si>
  <si>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</si>
  <si>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</si>
  <si>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</si>
  <si>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</si>
  <si>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</si>
  <si>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</si>
  <si>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</si>
  <si>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</si>
  <si>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</si>
  <si>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</si>
  <si>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</si>
  <si>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</si>
  <si>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</si>
  <si>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</si>
  <si>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</si>
  <si>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</si>
  <si>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</si>
  <si>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</si>
  <si>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</si>
  <si>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</si>
  <si>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</si>
  <si>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</si>
  <si>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</si>
  <si>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</si>
  <si>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</si>
  <si>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</si>
  <si>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</si>
  <si>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</si>
  <si>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</si>
  <si>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</si>
  <si>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</si>
  <si>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</si>
  <si>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</si>
  <si>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</si>
  <si>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</si>
  <si>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</si>
  <si>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</si>
  <si>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</si>
  <si>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</si>
  <si>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</si>
  <si>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</si>
  <si>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</si>
  <si>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</si>
  <si>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</si>
  <si>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</si>
  <si>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</si>
  <si>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</si>
  <si>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</si>
  <si>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</si>
  <si>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</si>
  <si>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</si>
  <si>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</si>
  <si>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</si>
  <si>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</si>
  <si>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</si>
  <si>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</si>
  <si>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</si>
  <si>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</si>
  <si>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</si>
  <si>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</si>
  <si>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</si>
  <si>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</si>
  <si>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</si>
  <si>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</si>
  <si>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</si>
  <si>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</si>
  <si>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</si>
  <si>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</si>
  <si>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</si>
  <si>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</si>
  <si>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</si>
  <si>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</si>
  <si>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</si>
  <si>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</si>
  <si>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</si>
  <si>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</si>
  <si>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</si>
  <si>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</si>
  <si>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</si>
  <si>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</si>
  <si>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</si>
  <si>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</si>
  <si>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</si>
  <si>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</si>
  <si>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</si>
  <si>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</si>
  <si>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</si>
  <si>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</si>
  <si>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</si>
  <si>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</si>
  <si>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</si>
  <si>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</si>
  <si>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</si>
  <si>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</si>
  <si>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</si>
  <si>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</si>
  <si>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</si>
  <si>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</si>
  <si>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</si>
  <si>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</si>
  <si>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</si>
  <si>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</si>
  <si>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</si>
  <si>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</si>
  <si>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</si>
  <si>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</si>
  <si>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</si>
  <si>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</si>
  <si>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</si>
  <si>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</si>
  <si>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</si>
  <si>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</si>
  <si>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</si>
  <si>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</si>
  <si>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</si>
  <si>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</si>
  <si>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</si>
  <si>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</si>
  <si>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</si>
  <si>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</si>
  <si>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</si>
  <si>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</si>
  <si>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</si>
  <si>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</si>
  <si>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</si>
  <si>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</si>
  <si>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</si>
  <si>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</si>
  <si>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</si>
  <si>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</si>
  <si>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</si>
  <si>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</si>
  <si>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</si>
  <si>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</si>
  <si>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</si>
  <si>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</si>
  <si>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</si>
  <si>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</si>
  <si>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</si>
  <si>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</si>
  <si>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</si>
  <si>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</si>
  <si>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</si>
  <si>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</si>
  <si>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</si>
  <si>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</si>
  <si>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</si>
  <si>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</si>
  <si>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</si>
  <si>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</si>
  <si>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</si>
  <si>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</si>
  <si>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</si>
  <si>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</si>
  <si>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</si>
  <si>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</si>
  <si>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</si>
  <si>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</si>
  <si>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</si>
  <si>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</si>
  <si>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</si>
  <si>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</si>
  <si>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</si>
  <si>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</si>
  <si>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</si>
  <si>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</si>
  <si>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</si>
  <si>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</si>
  <si>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</si>
  <si>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</si>
  <si>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</si>
  <si>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</si>
  <si>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</si>
  <si>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</si>
  <si>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</si>
  <si>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</si>
  <si>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</si>
  <si>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</si>
  <si>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</si>
  <si>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</si>
  <si>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</si>
  <si>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</si>
  <si>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</si>
  <si>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</si>
  <si>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</si>
  <si>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</si>
  <si>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</si>
  <si>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</si>
  <si>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</si>
  <si>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</si>
  <si>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</si>
  <si>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</si>
  <si>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</si>
  <si>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</si>
  <si>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</si>
  <si>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</si>
  <si>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</si>
  <si>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</si>
  <si>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</si>
  <si>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</si>
  <si>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</si>
  <si>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</si>
  <si>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</si>
  <si>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</si>
  <si>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</si>
  <si>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</si>
  <si>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</si>
  <si>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</si>
  <si>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</si>
  <si>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</si>
  <si>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</si>
  <si>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</si>
  <si>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</si>
  <si>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</si>
  <si>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</si>
  <si>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</si>
  <si>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</si>
  <si>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</si>
  <si>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</si>
  <si>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</si>
  <si>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</si>
  <si>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</si>
  <si>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</si>
  <si>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</si>
  <si>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</si>
  <si>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</si>
  <si>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</si>
  <si>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</si>
  <si>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</si>
  <si>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</si>
  <si>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</si>
  <si>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</si>
  <si>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</si>
  <si>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</si>
  <si>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</si>
  <si>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</si>
  <si>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</si>
  <si>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</si>
  <si>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</si>
  <si>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</si>
  <si>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</si>
  <si>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</si>
  <si>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</si>
  <si>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</si>
  <si>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</si>
  <si>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</si>
  <si>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</si>
  <si>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</si>
  <si>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</si>
  <si>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</si>
  <si>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</si>
  <si>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</si>
  <si>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</si>
  <si>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</si>
  <si>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</si>
  <si>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</si>
  <si>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</si>
  <si>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</si>
  <si>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</si>
  <si>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</si>
  <si>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</si>
  <si>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</si>
  <si>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</si>
  <si>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</si>
  <si>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</si>
  <si>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</si>
  <si>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</si>
  <si>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</si>
  <si>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</si>
  <si>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</si>
  <si>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</si>
  <si>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</si>
  <si>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</si>
  <si>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</si>
  <si>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</si>
  <si>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</si>
  <si>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</si>
  <si>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</si>
  <si>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</si>
  <si>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</si>
  <si>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</si>
  <si>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</si>
  <si>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</si>
  <si>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</si>
  <si>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</si>
  <si>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</si>
  <si>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</si>
  <si>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</si>
  <si>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</si>
  <si>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</si>
  <si>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</si>
  <si>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</si>
  <si>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</si>
  <si>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</si>
  <si>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</si>
  <si>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</si>
  <si>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</si>
  <si>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</si>
  <si>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</si>
  <si>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</si>
  <si>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</si>
  <si>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</si>
  <si>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</si>
  <si>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</si>
  <si>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</si>
  <si>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</si>
  <si>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</si>
  <si>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</si>
  <si>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</si>
  <si>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</si>
  <si>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</si>
  <si>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</si>
  <si>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</si>
  <si>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</si>
  <si>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</si>
  <si>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</si>
  <si>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</si>
  <si>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</si>
  <si>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</si>
  <si>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</si>
  <si>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</si>
  <si>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</si>
  <si>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</si>
  <si>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</si>
  <si>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</si>
  <si>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</si>
  <si>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</si>
  <si>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</si>
  <si>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</si>
  <si>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</si>
  <si>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</si>
  <si>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</si>
  <si>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</si>
  <si>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</si>
  <si>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</si>
  <si>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</si>
  <si>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</si>
  <si>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</si>
  <si>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</si>
  <si>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</si>
  <si>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</si>
  <si>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</si>
  <si>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</si>
  <si>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</si>
  <si>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</si>
  <si>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</si>
  <si>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</si>
  <si>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</si>
  <si>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</si>
  <si>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</si>
  <si>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</si>
  <si>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</si>
  <si>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</si>
  <si>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</si>
  <si>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</si>
  <si>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</si>
  <si>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</si>
  <si>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</si>
  <si>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</si>
  <si>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</si>
  <si>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</si>
  <si>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</si>
  <si>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</si>
  <si>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</si>
  <si>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</si>
  <si>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</si>
  <si>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</si>
  <si>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</si>
  <si>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</si>
  <si>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</si>
  <si>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</si>
  <si>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</si>
  <si>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</si>
  <si>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</si>
  <si>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</si>
  <si>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</si>
  <si>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</si>
  <si>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</si>
  <si>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</si>
  <si>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</si>
  <si>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</si>
  <si>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</si>
  <si>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</si>
  <si>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</si>
  <si>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</si>
  <si>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</si>
  <si>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</si>
  <si>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</si>
  <si>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</si>
  <si>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</si>
  <si>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</si>
  <si>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</si>
  <si>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</si>
  <si>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</si>
  <si>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</si>
  <si>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</si>
  <si>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</si>
  <si>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</si>
  <si>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</si>
  <si>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</si>
  <si>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</si>
  <si>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</si>
  <si>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</si>
  <si>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</si>
  <si>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</si>
  <si>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</si>
  <si>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</si>
  <si>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</si>
  <si>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</si>
  <si>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</si>
  <si>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</si>
  <si>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</si>
  <si>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</si>
  <si>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</si>
  <si>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</si>
  <si>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</si>
  <si>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</si>
  <si>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</si>
  <si>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</si>
  <si>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</si>
  <si>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</si>
  <si>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</si>
  <si>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</si>
  <si>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</si>
  <si>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</si>
  <si>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</si>
  <si>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</si>
  <si>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</si>
  <si>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</si>
  <si>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</si>
  <si>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</si>
  <si>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</si>
  <si>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</si>
  <si>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</si>
  <si>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</si>
  <si>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</si>
  <si>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</si>
  <si>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</si>
  <si>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</si>
  <si>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</si>
  <si>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</si>
  <si>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</si>
  <si>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</si>
  <si>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</si>
  <si>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</si>
  <si>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</si>
  <si>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</si>
  <si>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</si>
  <si>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</si>
  <si>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</si>
  <si>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</si>
  <si>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</si>
  <si>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</si>
  <si>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</si>
  <si>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</si>
  <si>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</si>
  <si>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</si>
  <si>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</si>
  <si>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</si>
  <si>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</si>
  <si>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</si>
  <si>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</si>
  <si>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</si>
  <si>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</si>
  <si>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</si>
  <si>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</si>
  <si>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</si>
  <si>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</si>
  <si>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</si>
  <si>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</si>
  <si>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</si>
  <si>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</si>
  <si>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</si>
  <si>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</si>
  <si>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</si>
  <si>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</si>
  <si>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</si>
  <si>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</si>
  <si>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</si>
  <si>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</si>
  <si>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</si>
  <si>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</si>
  <si>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</si>
  <si>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</si>
  <si>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</si>
  <si>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</si>
  <si>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</si>
  <si>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</si>
  <si>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</si>
  <si>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</si>
  <si>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</si>
  <si>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</si>
  <si>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</si>
  <si>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</si>
  <si>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</si>
  <si>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</si>
  <si>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</si>
  <si>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</si>
  <si>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</si>
  <si>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</si>
  <si>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</si>
  <si>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</si>
  <si>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</si>
  <si>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</si>
  <si>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</si>
  <si>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</si>
  <si>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</si>
  <si>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</si>
  <si>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</si>
  <si>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</si>
  <si>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</si>
  <si>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</si>
  <si>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</si>
  <si>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</si>
  <si>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</si>
  <si>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</si>
  <si>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</si>
  <si>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</si>
  <si>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</si>
  <si>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</si>
  <si>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</si>
  <si>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</si>
  <si>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</si>
  <si>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</si>
  <si>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</si>
  <si>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</si>
  <si>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</si>
  <si>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</si>
  <si>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</si>
  <si>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</si>
  <si>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</si>
  <si>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</si>
  <si>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</si>
  <si>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</si>
  <si>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</si>
  <si>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</si>
  <si>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</si>
  <si>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</si>
  <si>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</si>
  <si>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</si>
  <si>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</si>
  <si>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</si>
  <si>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</si>
  <si>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</si>
  <si>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</si>
  <si>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</si>
  <si>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</si>
  <si>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</si>
  <si>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</si>
  <si>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</si>
  <si>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</si>
  <si>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</si>
  <si>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</si>
  <si>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</si>
  <si>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</si>
  <si>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</si>
  <si>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</si>
  <si>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</si>
  <si>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</si>
  <si>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</si>
  <si>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</si>
  <si>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</si>
  <si>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</si>
  <si>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</si>
  <si>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</si>
  <si>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</si>
  <si>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</si>
  <si>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</si>
  <si>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</si>
  <si>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</si>
  <si>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</si>
  <si>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</si>
  <si>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</si>
  <si>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</si>
  <si>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</si>
  <si>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</si>
  <si>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</si>
  <si>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</si>
  <si>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</si>
  <si>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</si>
  <si>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</si>
  <si>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</si>
  <si>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</si>
  <si>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</si>
  <si>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</si>
  <si>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</si>
  <si>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</si>
  <si>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</si>
  <si>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</si>
  <si>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</si>
  <si>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</si>
  <si>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</si>
  <si>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</si>
  <si>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</si>
  <si>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</si>
  <si>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</si>
  <si>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</si>
  <si>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</si>
  <si>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</si>
  <si>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</si>
  <si>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</si>
  <si>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</si>
  <si>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</si>
  <si>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</si>
  <si>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</si>
  <si>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</si>
  <si>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</si>
  <si>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</si>
  <si>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</si>
  <si>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</si>
  <si>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</si>
  <si>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</si>
  <si>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</si>
  <si>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</si>
  <si>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</si>
  <si>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</si>
  <si>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</si>
  <si>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</si>
  <si>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</si>
  <si>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</si>
  <si>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</si>
  <si>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</si>
  <si>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</si>
  <si>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</si>
  <si>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</si>
  <si>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</si>
  <si>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</si>
  <si>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</si>
  <si>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</si>
  <si>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</si>
  <si>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</si>
  <si>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</si>
  <si>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</si>
  <si>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</si>
  <si>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</si>
  <si>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</si>
  <si>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</si>
  <si>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</si>
  <si>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</si>
  <si>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</si>
  <si>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</si>
  <si>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</si>
  <si>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</si>
  <si>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</si>
  <si>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</si>
  <si>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</si>
  <si>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</si>
  <si>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</si>
  <si>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</si>
  <si>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</si>
  <si>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</si>
  <si>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</si>
  <si>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</si>
  <si>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</si>
  <si>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</si>
  <si>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</si>
  <si>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</si>
  <si>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</si>
  <si>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</si>
  <si>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</si>
  <si>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</si>
  <si>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</si>
  <si>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</si>
  <si>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</si>
  <si>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</si>
  <si>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</si>
  <si>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</si>
  <si>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</si>
  <si>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</si>
  <si>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</si>
  <si>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</si>
  <si>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</si>
  <si>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</si>
  <si>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</si>
  <si>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</si>
  <si>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</si>
  <si>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</si>
  <si>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</si>
  <si>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</si>
  <si>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</si>
  <si>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</si>
  <si>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</si>
  <si>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</si>
  <si>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</si>
  <si>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</si>
  <si>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</si>
  <si>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</si>
  <si>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</si>
  <si>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</si>
  <si>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</si>
  <si>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</si>
  <si>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</si>
  <si>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</si>
  <si>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</si>
  <si>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</si>
  <si>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</si>
  <si>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</si>
  <si>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</si>
  <si>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</si>
  <si>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</si>
  <si>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</si>
  <si>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</si>
  <si>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</si>
  <si>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</si>
  <si>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</si>
  <si>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</si>
  <si>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</si>
  <si>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</si>
  <si>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</si>
  <si>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</si>
  <si>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</si>
  <si>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</si>
  <si>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</si>
  <si>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</si>
  <si>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</si>
  <si>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</si>
  <si>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</si>
  <si>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</si>
  <si>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</si>
  <si>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</si>
  <si>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</si>
  <si>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</si>
  <si>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</si>
  <si>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</si>
  <si>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</si>
  <si>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</si>
  <si>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</si>
  <si>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</si>
  <si>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</si>
  <si>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</si>
  <si>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</si>
  <si>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</si>
  <si>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</si>
  <si>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</si>
  <si>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</si>
  <si>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</si>
  <si>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</si>
  <si>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</si>
  <si>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</si>
  <si>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</si>
  <si>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</si>
  <si>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</si>
  <si>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</si>
  <si>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</si>
  <si>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</si>
  <si>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</si>
  <si>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</si>
  <si>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</si>
  <si>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</si>
  <si>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</si>
  <si>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</si>
  <si>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</si>
  <si>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</si>
  <si>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</si>
  <si>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</si>
  <si>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</si>
  <si>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</si>
  <si>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</si>
  <si>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</si>
  <si>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</si>
  <si>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</si>
  <si>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</si>
  <si>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</si>
  <si>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</si>
  <si>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</si>
  <si>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</si>
  <si>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</si>
  <si>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</si>
  <si>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</si>
  <si>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</si>
  <si>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</si>
  <si>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</si>
  <si>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</si>
  <si>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</si>
  <si>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</si>
  <si>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</si>
  <si>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</si>
  <si>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</si>
  <si>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</si>
  <si>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</si>
  <si>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</si>
  <si>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</si>
  <si>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</si>
  <si>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</si>
  <si>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</si>
  <si>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</si>
  <si>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</si>
  <si>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</si>
  <si>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</si>
  <si>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</si>
  <si>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</si>
  <si>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</si>
  <si>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</si>
  <si>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</si>
  <si>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</si>
  <si>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</si>
  <si>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</si>
  <si>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</si>
  <si>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</si>
  <si>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</si>
  <si>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</si>
  <si>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</si>
  <si>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</si>
  <si>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</si>
  <si>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</si>
  <si>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</si>
  <si>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</si>
  <si>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</si>
  <si>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</si>
  <si>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</si>
  <si>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</si>
  <si>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</si>
  <si>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</si>
  <si>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</si>
  <si>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</si>
  <si>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</si>
  <si>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</si>
  <si>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</si>
  <si>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</si>
  <si>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</si>
  <si>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</si>
  <si>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</si>
  <si>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</si>
  <si>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</si>
  <si>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</si>
  <si>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</si>
  <si>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</si>
  <si>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</si>
  <si>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</si>
  <si>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</si>
  <si>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</si>
  <si>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</si>
  <si>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</si>
  <si>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</si>
  <si>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</si>
  <si>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</si>
  <si>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</si>
  <si>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</si>
  <si>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</si>
  <si>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</si>
  <si>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</si>
  <si>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</si>
  <si>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</si>
  <si>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</si>
  <si>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</si>
  <si>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</si>
  <si>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</si>
  <si>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</si>
  <si>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</si>
  <si>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</si>
  <si>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</si>
  <si>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</si>
  <si>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</si>
  <si>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</si>
  <si>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</si>
  <si>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</si>
  <si>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</si>
  <si>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</si>
  <si>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</si>
  <si>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</si>
  <si>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</si>
  <si>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</si>
  <si>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</si>
  <si>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</si>
  <si>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</si>
  <si>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</si>
  <si>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</si>
  <si>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</si>
  <si>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</si>
  <si>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</si>
  <si>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</si>
  <si>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</si>
  <si>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</si>
  <si>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</si>
  <si>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</si>
  <si>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</si>
  <si>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</si>
  <si>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</si>
  <si>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</si>
  <si>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</si>
  <si>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</si>
  <si>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</si>
  <si>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</si>
  <si>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</si>
  <si>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</si>
  <si>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</si>
  <si>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</si>
  <si>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</si>
  <si>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</si>
  <si>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</si>
  <si>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</si>
  <si>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</si>
  <si>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</si>
  <si>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</si>
  <si>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</si>
  <si>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</si>
  <si>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</si>
  <si>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</si>
  <si>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</si>
  <si>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</si>
  <si>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</si>
  <si>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</si>
  <si>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</si>
  <si>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</si>
  <si>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</si>
  <si>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</si>
  <si>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</si>
  <si>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</si>
  <si>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</si>
  <si>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</si>
  <si>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</si>
  <si>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</si>
  <si>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</si>
  <si>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</si>
  <si>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</si>
  <si>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</si>
  <si>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</si>
  <si>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</si>
  <si>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</si>
  <si>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</si>
  <si>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</si>
  <si>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</si>
  <si>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</si>
  <si>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</si>
  <si>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</si>
  <si>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</si>
  <si>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</si>
  <si>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</si>
  <si>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</si>
  <si>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</si>
  <si>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</si>
  <si>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</si>
  <si>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</si>
  <si>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</si>
  <si>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</si>
  <si>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</si>
  <si>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</si>
  <si>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</si>
  <si>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</si>
  <si>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</si>
  <si>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</si>
  <si>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</si>
  <si>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</si>
  <si>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</si>
  <si>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</si>
  <si>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</si>
  <si>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</si>
  <si>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</si>
  <si>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</si>
  <si>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</si>
  <si>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</si>
  <si>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</si>
  <si>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</si>
  <si>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</si>
  <si>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</si>
  <si>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</si>
  <si>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</si>
  <si>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</si>
  <si>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</si>
  <si>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</si>
  <si>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</si>
  <si>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</si>
  <si>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</si>
  <si>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</si>
  <si>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</si>
  <si>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</si>
  <si>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</si>
  <si>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</si>
  <si>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</si>
  <si>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</si>
  <si>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</si>
  <si>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</si>
  <si>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</si>
  <si>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</si>
  <si>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</si>
  <si>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</si>
  <si>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</si>
  <si>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</si>
  <si>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</si>
  <si>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</si>
  <si>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</si>
  <si>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</si>
  <si>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</si>
  <si>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</si>
  <si>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</si>
  <si>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</si>
  <si>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</si>
  <si>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</si>
  <si>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</si>
  <si>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</si>
  <si>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</si>
  <si>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</si>
  <si>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</si>
  <si>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</si>
  <si>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</si>
  <si>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</si>
  <si>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</si>
  <si>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</si>
  <si>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</si>
  <si>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</si>
  <si>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</si>
  <si>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</si>
  <si>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</si>
  <si>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</si>
  <si>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</si>
  <si>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</si>
  <si>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</si>
  <si>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</si>
  <si>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</si>
  <si>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</si>
  <si>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</si>
  <si>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</si>
  <si>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</si>
  <si>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</si>
  <si>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</si>
  <si>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</si>
  <si>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</si>
  <si>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</si>
  <si>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</si>
  <si>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</si>
  <si>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</si>
  <si>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</si>
  <si>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</si>
  <si>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</si>
  <si>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</si>
  <si>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</si>
  <si>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</si>
  <si>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</si>
  <si>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</si>
  <si>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</si>
  <si>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</si>
  <si>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</si>
  <si>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</si>
  <si>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</si>
  <si>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</si>
  <si>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</si>
  <si>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</si>
  <si>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</si>
  <si>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</si>
  <si>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</si>
  <si>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</si>
  <si>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</si>
  <si>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</si>
  <si>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</si>
  <si>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</si>
  <si>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</si>
  <si>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</si>
  <si>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</si>
  <si>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</si>
  <si>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</si>
  <si>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</si>
  <si>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</si>
  <si>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</si>
  <si>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</si>
  <si>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</si>
  <si>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</si>
  <si>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</si>
  <si>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</si>
  <si>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</si>
  <si>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</si>
  <si>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</si>
  <si>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</si>
  <si>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</si>
  <si>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</si>
  <si>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</si>
  <si>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</si>
  <si>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</si>
  <si>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</si>
  <si>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</si>
  <si>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</si>
  <si>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</si>
  <si>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</si>
  <si>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</si>
  <si>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</si>
  <si>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</si>
  <si>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</si>
  <si>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</si>
  <si>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</si>
  <si>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</si>
  <si>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</si>
  <si>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</si>
  <si>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</si>
  <si>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</si>
  <si>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</si>
  <si>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</si>
  <si>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</si>
  <si>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</si>
  <si>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</si>
  <si>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</si>
  <si>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</si>
  <si>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</si>
  <si>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</si>
  <si>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</si>
  <si>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</si>
  <si>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</si>
  <si>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</si>
  <si>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</si>
  <si>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</si>
  <si>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</si>
  <si>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</si>
  <si>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</si>
  <si>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</si>
  <si>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</si>
  <si>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</si>
  <si>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</si>
  <si>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</si>
  <si>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</si>
  <si>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</si>
  <si>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</si>
  <si>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</si>
  <si>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</si>
  <si>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</si>
  <si>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</si>
  <si>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</si>
  <si>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</si>
  <si>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</si>
  <si>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</si>
  <si>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</si>
  <si>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</si>
  <si>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</si>
  <si>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</si>
  <si>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</si>
  <si>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</si>
  <si>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</si>
  <si>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</si>
  <si>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</si>
  <si>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</si>
  <si>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</si>
  <si>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</si>
  <si>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</si>
  <si>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</si>
  <si>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</si>
  <si>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</si>
  <si>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</si>
  <si>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</si>
  <si>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</si>
  <si>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</si>
  <si>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</si>
  <si>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</si>
  <si>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</si>
  <si>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</si>
  <si>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</si>
  <si>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</si>
  <si>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</si>
  <si>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</si>
  <si>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</si>
  <si>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</si>
  <si>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</si>
  <si>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</si>
  <si>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</si>
  <si>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</si>
  <si>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</si>
  <si>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</si>
  <si>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</si>
  <si>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</si>
  <si>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</si>
  <si>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</si>
  <si>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</si>
  <si>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</si>
  <si>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</si>
  <si>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</si>
  <si>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</si>
  <si>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</si>
  <si>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</si>
  <si>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</si>
  <si>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</si>
  <si>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</si>
  <si>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</si>
  <si>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</si>
  <si>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</si>
  <si>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</si>
  <si>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</si>
  <si>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</si>
  <si>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</si>
  <si>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</si>
  <si>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</si>
  <si>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</si>
  <si>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</si>
  <si>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</si>
  <si>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</si>
  <si>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</si>
  <si>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</si>
  <si>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</si>
  <si>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</si>
  <si>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</si>
  <si>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</si>
  <si>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</si>
  <si>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</si>
  <si>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</si>
  <si>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</si>
  <si>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</si>
  <si>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</si>
  <si>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</si>
  <si>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</si>
  <si>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</si>
  <si>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</si>
  <si>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</si>
  <si>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</si>
  <si>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</si>
  <si>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</si>
  <si>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</si>
  <si>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</si>
  <si>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</si>
  <si>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</si>
  <si>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</si>
  <si>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</si>
  <si>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</si>
  <si>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</si>
  <si>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</si>
  <si>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</si>
  <si>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</si>
  <si>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</si>
  <si>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</si>
  <si>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</si>
  <si>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</si>
  <si>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</si>
  <si>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</si>
  <si>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</si>
  <si>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</si>
  <si>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</si>
  <si>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</si>
  <si>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</si>
  <si>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</si>
  <si>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</si>
  <si>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</si>
  <si>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</si>
  <si>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</si>
  <si>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</si>
  <si>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</si>
  <si>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</si>
  <si>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</si>
  <si>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</si>
  <si>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</si>
  <si>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</si>
  <si>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</si>
  <si>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</si>
  <si>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</si>
  <si>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</si>
  <si>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</si>
  <si>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</si>
  <si>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</si>
  <si>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</si>
  <si>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</si>
  <si>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</si>
  <si>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</si>
  <si>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</si>
  <si>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</si>
  <si>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</si>
  <si>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</si>
  <si>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</si>
  <si>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</si>
  <si>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</si>
  <si>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</si>
  <si>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</si>
  <si>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</si>
  <si>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</si>
  <si>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</si>
  <si>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</si>
  <si>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</si>
  <si>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</si>
  <si>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</si>
  <si>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</si>
  <si>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</si>
  <si>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</si>
  <si>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</si>
  <si>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</si>
  <si>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</si>
  <si>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</si>
  <si>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</si>
  <si>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</si>
  <si>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</si>
  <si>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</si>
  <si>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</si>
  <si>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</si>
  <si>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</si>
  <si>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</si>
  <si>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</si>
  <si>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</si>
  <si>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</si>
  <si>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</si>
  <si>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</si>
  <si>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</si>
  <si>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</si>
  <si>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</si>
  <si>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</si>
  <si>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</si>
  <si>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</si>
  <si>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</si>
  <si>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</si>
  <si>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</si>
  <si>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</si>
  <si>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</si>
  <si>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</si>
  <si>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</si>
  <si>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</si>
  <si>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</si>
  <si>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</si>
  <si>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</si>
  <si>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</si>
  <si>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</si>
  <si>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</si>
  <si>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</si>
  <si>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</si>
  <si>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</si>
  <si>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</si>
  <si>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</si>
  <si>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</si>
  <si>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</si>
  <si>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</si>
  <si>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</si>
  <si>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</si>
  <si>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</si>
  <si>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</si>
  <si>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</si>
  <si>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</si>
  <si>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</si>
  <si>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</si>
  <si>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</si>
  <si>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</si>
  <si>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</si>
  <si>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</si>
  <si>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</si>
  <si>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</si>
  <si>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</si>
  <si>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</si>
  <si>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</si>
  <si>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</si>
  <si>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</si>
  <si>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</si>
  <si>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</si>
  <si>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</si>
  <si>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</si>
  <si>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</si>
  <si>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</si>
  <si>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</si>
  <si>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</si>
  <si>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</si>
  <si>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</si>
  <si>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</si>
  <si>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</si>
  <si>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</si>
  <si>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</si>
  <si>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</si>
  <si>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</si>
  <si>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</si>
  <si>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</si>
  <si>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</si>
  <si>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</si>
  <si>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</si>
  <si>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</si>
  <si>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</si>
  <si>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</si>
  <si>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</si>
  <si>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</si>
  <si>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</si>
  <si>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</si>
  <si>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</si>
  <si>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</si>
  <si>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</si>
  <si>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</si>
  <si>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</si>
  <si>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</si>
  <si>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</si>
  <si>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</si>
  <si>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</si>
  <si>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</si>
  <si>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</si>
  <si>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</si>
  <si>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</si>
  <si>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</si>
  <si>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</si>
  <si>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</si>
  <si>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</si>
  <si>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</si>
  <si>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</si>
  <si>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</si>
  <si>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</si>
  <si>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</si>
  <si>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</si>
  <si>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</si>
  <si>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</si>
  <si>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</si>
  <si>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</si>
  <si>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</si>
  <si>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</si>
  <si>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</si>
  <si>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</si>
  <si>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</si>
  <si>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</si>
  <si>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</si>
  <si>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</si>
  <si>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</si>
  <si>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</si>
  <si>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</si>
  <si>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</si>
  <si>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</si>
  <si>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</si>
  <si>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</si>
  <si>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</si>
  <si>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</si>
  <si>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</si>
  <si>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</si>
  <si>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</si>
  <si>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</si>
  <si>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</si>
  <si>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</si>
  <si>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</si>
  <si>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</si>
  <si>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</si>
  <si>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</si>
  <si>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</si>
  <si>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</si>
  <si>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</si>
  <si>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</si>
  <si>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</si>
  <si>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</si>
  <si>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</si>
  <si>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</si>
  <si>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</si>
  <si>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</si>
  <si>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</si>
  <si>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</si>
  <si>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</si>
  <si>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</si>
  <si>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</si>
  <si>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</si>
  <si>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</si>
  <si>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</si>
  <si>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</si>
  <si>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</si>
  <si>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</si>
  <si>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</si>
  <si>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</si>
  <si>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</si>
  <si>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</si>
  <si>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</si>
  <si>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</si>
  <si>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</si>
  <si>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</si>
  <si>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</si>
  <si>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</si>
  <si>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</si>
  <si>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</si>
  <si>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</si>
  <si>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</si>
  <si>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</si>
  <si>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</si>
  <si>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</si>
  <si>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</si>
  <si>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</si>
  <si>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</si>
  <si>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</si>
  <si>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</si>
  <si>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</si>
  <si>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</si>
  <si>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</si>
  <si>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</si>
  <si>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</si>
  <si>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</si>
  <si>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</si>
  <si>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</si>
  <si>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</si>
  <si>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</si>
  <si>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</si>
  <si>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</si>
  <si>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</si>
  <si>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</si>
  <si>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</si>
  <si>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</si>
  <si>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</si>
  <si>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</si>
  <si>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</si>
  <si>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</si>
  <si>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</si>
  <si>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</si>
  <si>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</si>
  <si>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</si>
  <si>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</si>
  <si>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</si>
  <si>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</si>
  <si>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</si>
  <si>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</si>
  <si>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</si>
  <si>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</si>
  <si>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</si>
  <si>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</si>
  <si>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</si>
  <si>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</si>
  <si>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</si>
  <si>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</si>
  <si>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</si>
  <si>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</si>
  <si>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</si>
  <si>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</si>
  <si>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</si>
  <si>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</si>
  <si>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</si>
  <si>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</si>
  <si>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</si>
  <si>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</si>
  <si>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</si>
  <si>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</si>
  <si>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</si>
  <si>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</si>
  <si>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</si>
  <si>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</si>
  <si>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</si>
  <si>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</si>
  <si>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</si>
  <si>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</si>
  <si>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</si>
  <si>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</si>
  <si>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</si>
  <si>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</si>
  <si>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</si>
  <si>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</si>
  <si>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</si>
  <si>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</si>
  <si>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</si>
  <si>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</si>
  <si>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</si>
  <si>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</si>
  <si>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</si>
  <si>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</si>
  <si>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</si>
  <si>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</si>
  <si>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</si>
  <si>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</si>
  <si>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</si>
  <si>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</si>
  <si>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</si>
  <si>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</si>
  <si>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</si>
  <si>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</si>
  <si>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</si>
  <si>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</si>
  <si>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</si>
  <si>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</si>
  <si>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</si>
  <si>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</si>
  <si>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</si>
  <si>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</si>
  <si>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</si>
  <si>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</si>
  <si>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</si>
  <si>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</si>
  <si>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</si>
  <si>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</si>
  <si>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</si>
  <si>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</si>
  <si>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</si>
  <si>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</si>
  <si>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</si>
  <si>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</si>
  <si>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</si>
  <si>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</si>
  <si>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</si>
  <si>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</si>
  <si>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</si>
  <si>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</si>
  <si>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</si>
  <si>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</si>
  <si>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</si>
  <si>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</si>
  <si>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</si>
  <si>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</si>
  <si>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</si>
  <si>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</si>
  <si>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</si>
  <si>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</si>
  <si>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</si>
  <si>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</si>
  <si>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</si>
  <si>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</si>
  <si>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</si>
  <si>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</si>
  <si>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</si>
  <si>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</si>
  <si>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</si>
  <si>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</si>
  <si>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</si>
  <si>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</si>
  <si>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</si>
  <si>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</si>
  <si>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</si>
  <si>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</si>
  <si>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</si>
  <si>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</si>
  <si>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</si>
  <si>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</si>
  <si>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</si>
  <si>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</si>
  <si>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</si>
  <si>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</si>
  <si>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</si>
  <si>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</si>
  <si>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</si>
  <si>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</si>
  <si>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</si>
  <si>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</si>
  <si>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</si>
  <si>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</si>
  <si>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</si>
  <si>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</si>
  <si>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</si>
  <si>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</si>
  <si>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</si>
  <si>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</si>
  <si>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</si>
  <si>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</si>
  <si>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</si>
  <si>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</si>
  <si>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</si>
  <si>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</si>
  <si>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</si>
  <si>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</si>
  <si>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</si>
  <si>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</si>
  <si>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</si>
  <si>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</si>
  <si>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</si>
  <si>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</si>
  <si>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</si>
  <si>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</si>
  <si>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</si>
  <si>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</si>
  <si>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</si>
  <si>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</si>
  <si>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</si>
  <si>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</si>
  <si>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</si>
  <si>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</si>
  <si>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</si>
  <si>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</si>
  <si>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</si>
  <si>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</si>
  <si>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</si>
  <si>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</si>
  <si>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</si>
  <si>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</si>
  <si>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</si>
  <si>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</si>
  <si>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</si>
  <si>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</si>
  <si>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</si>
  <si>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</si>
  <si>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</si>
  <si>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</si>
  <si>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</si>
  <si>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</si>
  <si>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</si>
  <si>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</si>
  <si>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</si>
  <si>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</si>
  <si>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</si>
  <si>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</si>
  <si>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</si>
  <si>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</si>
  <si>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</si>
  <si>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</si>
  <si>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</si>
  <si>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</si>
  <si>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</si>
  <si>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</si>
  <si>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</si>
  <si>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</si>
  <si>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</si>
  <si>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</si>
  <si>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</si>
  <si>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</si>
  <si>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</si>
  <si>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</si>
  <si>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</si>
  <si>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</si>
  <si>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</si>
  <si>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</si>
  <si>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</si>
  <si>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</si>
  <si>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</si>
  <si>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</si>
  <si>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</si>
  <si>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</si>
  <si>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</si>
  <si>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</si>
  <si>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</si>
  <si>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</si>
  <si>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</si>
  <si>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</si>
  <si>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</si>
  <si>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</si>
  <si>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</si>
  <si>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</si>
  <si>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</si>
  <si>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</si>
  <si>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</si>
  <si>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</si>
  <si>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</si>
  <si>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</si>
  <si>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</si>
  <si>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</si>
  <si>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</si>
  <si>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</si>
  <si>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</si>
  <si>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</si>
  <si>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</si>
  <si>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</si>
  <si>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</si>
  <si>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</si>
  <si>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</si>
  <si>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</si>
  <si>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</si>
  <si>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</si>
  <si>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</si>
  <si>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</si>
  <si>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</si>
  <si>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</si>
  <si>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</si>
  <si>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</si>
  <si>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</si>
  <si>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</si>
  <si>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</si>
  <si>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</si>
  <si>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</si>
  <si>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</si>
  <si>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</si>
  <si>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</si>
  <si>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</si>
  <si>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</si>
  <si>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</si>
  <si>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</si>
  <si>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</si>
  <si>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</si>
  <si>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</si>
  <si>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</si>
  <si>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</si>
  <si>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</si>
  <si>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</si>
  <si>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</si>
  <si>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</si>
  <si>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</si>
  <si>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</si>
  <si>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</si>
  <si>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</si>
  <si>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</si>
  <si>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</si>
  <si>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</si>
  <si>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</si>
  <si>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</si>
  <si>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</si>
  <si>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</si>
  <si>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</si>
  <si>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</si>
  <si>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</si>
  <si>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</si>
  <si>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</si>
  <si>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</si>
  <si>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</si>
  <si>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</si>
  <si>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</si>
  <si>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</si>
  <si>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</si>
  <si>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</si>
  <si>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</si>
  <si>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</si>
  <si>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</si>
  <si>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</si>
  <si>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</si>
  <si>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</si>
  <si>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</si>
  <si>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</si>
  <si>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</si>
  <si>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</si>
  <si>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</si>
  <si>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</si>
  <si>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</si>
  <si>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</si>
  <si>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</si>
  <si>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</si>
  <si>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</si>
  <si>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</si>
  <si>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</si>
  <si>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</si>
  <si>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</si>
  <si>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</si>
  <si>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</si>
  <si>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</si>
  <si>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</si>
  <si>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</si>
  <si>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</si>
  <si>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</si>
  <si>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</si>
  <si>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</si>
  <si>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</si>
  <si>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</si>
  <si>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</si>
  <si>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</si>
  <si>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</si>
  <si>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</si>
  <si>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</si>
  <si>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</si>
  <si>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</si>
  <si>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</si>
  <si>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</si>
  <si>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</si>
  <si>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</si>
  <si>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</si>
  <si>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</si>
  <si>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</si>
  <si>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</si>
  <si>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</si>
  <si>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</si>
  <si>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</si>
  <si>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</si>
  <si>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</si>
  <si>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</si>
  <si>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</si>
  <si>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</si>
  <si>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</si>
  <si>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</si>
  <si>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</si>
  <si>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</si>
  <si>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</si>
  <si>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</si>
  <si>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</si>
  <si>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</si>
  <si>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</si>
  <si>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</si>
  <si>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</si>
  <si>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</si>
  <si>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</si>
  <si>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</si>
  <si>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</si>
  <si>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</si>
  <si>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</si>
  <si>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</si>
  <si>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</si>
  <si>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</si>
  <si>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</si>
  <si>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</si>
  <si>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</si>
  <si>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</si>
  <si>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</si>
  <si>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</si>
  <si>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</si>
  <si>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</si>
  <si>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</si>
  <si>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</si>
  <si>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</si>
  <si>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</si>
  <si>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</si>
  <si>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</si>
  <si>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</si>
  <si>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</si>
  <si>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</si>
  <si>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</si>
  <si>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</si>
  <si>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</si>
  <si>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</si>
  <si>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</si>
  <si>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</si>
  <si>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</si>
  <si>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</si>
  <si>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</si>
  <si>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</si>
  <si>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</si>
  <si>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</si>
  <si>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</si>
  <si>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</si>
  <si>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</si>
  <si>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</si>
  <si>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</si>
  <si>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</si>
  <si>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</si>
  <si>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</si>
  <si>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</si>
  <si>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</si>
  <si>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</si>
  <si>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</si>
  <si>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</si>
  <si>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</si>
  <si>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</si>
  <si>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</si>
  <si>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</si>
  <si>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</si>
  <si>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</si>
  <si>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</si>
  <si>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</si>
  <si>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</si>
  <si>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</si>
  <si>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</si>
  <si>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</si>
  <si>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</si>
  <si>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</si>
  <si>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</si>
  <si>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</si>
  <si>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</si>
  <si>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</si>
  <si>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</si>
  <si>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</si>
  <si>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</si>
  <si>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</si>
  <si>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</si>
  <si>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</si>
  <si>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</si>
  <si>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</si>
  <si>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</si>
  <si>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</si>
  <si>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</si>
  <si>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</si>
  <si>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</si>
  <si>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</si>
  <si>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</si>
  <si>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</si>
  <si>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</si>
  <si>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</si>
  <si>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</si>
  <si>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</si>
  <si>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</si>
  <si>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</si>
  <si>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</si>
  <si>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</si>
  <si>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</si>
  <si>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</si>
  <si>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</si>
  <si>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</si>
  <si>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</si>
  <si>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</si>
  <si>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</si>
  <si>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</si>
  <si>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</si>
  <si>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</si>
  <si>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</si>
  <si>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</si>
  <si>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</si>
  <si>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</si>
  <si>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</si>
  <si>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</si>
  <si>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</si>
  <si>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</si>
  <si>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</si>
  <si>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</si>
  <si>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</si>
  <si>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</si>
  <si>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</si>
  <si>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</si>
  <si>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</si>
  <si>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</si>
  <si>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</si>
  <si>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</si>
  <si>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</si>
  <si>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</si>
  <si>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</si>
  <si>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</si>
  <si>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</si>
  <si>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</si>
  <si>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</si>
  <si>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</si>
  <si>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</si>
  <si>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</si>
  <si>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</si>
  <si>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</si>
  <si>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</si>
  <si>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</si>
  <si>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</si>
  <si>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</si>
  <si>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</si>
  <si>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</si>
  <si>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</si>
  <si>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</si>
  <si>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</si>
  <si>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</si>
  <si>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</si>
  <si>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</si>
  <si>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</si>
  <si>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</si>
  <si>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</si>
  <si>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</si>
  <si>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</si>
  <si>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</si>
  <si>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</si>
  <si>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</si>
  <si>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</si>
  <si>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</si>
  <si>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</si>
  <si>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</si>
  <si>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</si>
  <si>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</si>
  <si>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</si>
  <si>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</si>
  <si>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</si>
  <si>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</si>
  <si>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</si>
  <si>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</si>
  <si>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</si>
  <si>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</si>
  <si>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</si>
  <si>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</si>
  <si>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</si>
  <si>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</si>
  <si>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</si>
  <si>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</si>
  <si>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</si>
  <si>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</si>
  <si>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</si>
  <si>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</si>
  <si>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</si>
  <si>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</si>
  <si>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</si>
  <si>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</si>
  <si>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</si>
  <si>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</si>
  <si>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</si>
  <si>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</si>
  <si>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</si>
  <si>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</si>
  <si>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</si>
  <si>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</si>
  <si>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</si>
  <si>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</si>
  <si>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</si>
  <si>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</si>
  <si>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</si>
  <si>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</si>
  <si>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</si>
  <si>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</si>
  <si>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</si>
  <si>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</si>
  <si>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</si>
  <si>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</si>
  <si>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</si>
  <si>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</si>
  <si>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</si>
  <si>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</si>
  <si>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</si>
  <si>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</si>
  <si>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</si>
  <si>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</si>
  <si>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</si>
  <si>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</si>
  <si>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</si>
  <si>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</si>
  <si>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</si>
  <si>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</si>
  <si>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</si>
  <si>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</si>
  <si>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</si>
  <si>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</si>
  <si>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</si>
  <si>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</si>
  <si>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</si>
  <si>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</si>
  <si>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</si>
  <si>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</si>
  <si>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</si>
  <si>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</si>
  <si>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</si>
  <si>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</si>
  <si>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</si>
  <si>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</si>
  <si>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</si>
  <si>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</si>
  <si>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</si>
  <si>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</si>
  <si>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</si>
  <si>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</si>
  <si>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</si>
  <si>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</si>
  <si>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</si>
  <si>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</si>
  <si>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</si>
  <si>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</si>
  <si>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</si>
  <si>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</si>
  <si>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</si>
  <si>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</si>
  <si>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</si>
  <si>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</si>
  <si>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</si>
  <si>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</si>
  <si>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</si>
  <si>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</si>
  <si>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</si>
  <si>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</si>
  <si>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</si>
  <si>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</si>
  <si>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</si>
  <si>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</si>
  <si>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</si>
  <si>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</si>
  <si>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</si>
  <si>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</si>
  <si>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</si>
  <si>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</si>
  <si>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</si>
  <si>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</si>
  <si>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</si>
  <si>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</si>
  <si>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</si>
  <si>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</si>
  <si>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</si>
  <si>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</si>
  <si>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</si>
  <si>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</si>
  <si>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</si>
  <si>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</si>
  <si>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</si>
  <si>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</si>
  <si>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</si>
  <si>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</si>
  <si>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</si>
  <si>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</si>
  <si>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</si>
  <si>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</si>
  <si>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</si>
  <si>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</si>
  <si>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</si>
  <si>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</si>
  <si>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</si>
  <si>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</si>
  <si>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</si>
  <si>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</si>
  <si>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</si>
  <si>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</si>
  <si>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</si>
  <si>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</si>
  <si>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</si>
  <si>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</si>
  <si>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</si>
  <si>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</si>
  <si>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</si>
  <si>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</si>
  <si>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</si>
  <si>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</si>
  <si>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</si>
  <si>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</si>
  <si>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</si>
  <si>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</si>
  <si>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</si>
  <si>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</si>
  <si>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</si>
  <si>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</si>
  <si>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</si>
  <si>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</si>
  <si>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</si>
  <si>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</si>
  <si>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</si>
  <si>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</si>
  <si>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</si>
  <si>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</si>
  <si>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</si>
  <si>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</si>
  <si>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</si>
  <si>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</si>
  <si>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</si>
  <si>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</si>
  <si>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</si>
  <si>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</si>
  <si>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</si>
  <si>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</si>
  <si>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</si>
  <si>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</si>
  <si>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</si>
  <si>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</si>
  <si>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</si>
  <si>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</si>
  <si>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</si>
  <si>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</si>
  <si>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</si>
  <si>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</si>
  <si>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</si>
  <si>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</si>
  <si>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</si>
  <si>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</si>
  <si>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</si>
  <si>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</si>
  <si>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</si>
  <si>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</si>
  <si>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</si>
  <si>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</si>
  <si>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</si>
  <si>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</si>
  <si>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</si>
  <si>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</si>
  <si>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</si>
  <si>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</si>
  <si>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</si>
  <si>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</si>
  <si>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</si>
  <si>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</si>
  <si>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</si>
  <si>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</si>
  <si>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</si>
  <si>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</si>
  <si>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</si>
  <si>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</si>
  <si>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</si>
  <si>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</si>
  <si>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</si>
  <si>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</si>
  <si>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</si>
  <si>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</si>
  <si>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</si>
  <si>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</si>
  <si>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</si>
  <si>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</si>
  <si>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</si>
  <si>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</si>
  <si>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</si>
  <si>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</si>
  <si>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</si>
  <si>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</si>
  <si>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</si>
  <si>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</si>
  <si>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</si>
  <si>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</si>
  <si>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</si>
  <si>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</si>
  <si>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</si>
  <si>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</si>
  <si>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</si>
  <si>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</si>
  <si>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</si>
  <si>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</si>
  <si>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</si>
  <si>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</si>
  <si>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</si>
  <si>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</si>
  <si>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</si>
  <si>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</si>
  <si>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</si>
  <si>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</si>
  <si>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</si>
  <si>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</si>
  <si>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</si>
  <si>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</si>
  <si>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</si>
  <si>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</si>
  <si>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</si>
  <si>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</si>
  <si>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</si>
  <si>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</si>
  <si>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</si>
  <si>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</si>
  <si>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</si>
  <si>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</si>
  <si>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</si>
  <si>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</si>
  <si>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</si>
  <si>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</si>
  <si>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</si>
  <si>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</si>
  <si>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</si>
  <si>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</si>
  <si>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</si>
  <si>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</si>
  <si>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</si>
  <si>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</si>
  <si>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</si>
  <si>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</si>
  <si>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</si>
  <si>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</si>
  <si>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</si>
  <si>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</si>
  <si>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</si>
  <si>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</si>
  <si>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</si>
  <si>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</si>
  <si>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</si>
  <si>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</si>
  <si>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</si>
  <si>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</si>
  <si>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</si>
  <si>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</si>
  <si>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</si>
  <si>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</si>
  <si>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</si>
  <si>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</si>
  <si>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</si>
  <si>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</si>
  <si>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</si>
  <si>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</si>
  <si>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</si>
  <si>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</si>
  <si>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</si>
  <si>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</si>
  <si>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</si>
  <si>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</si>
  <si>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</si>
  <si>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</si>
  <si>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</si>
  <si>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</si>
  <si>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</si>
  <si>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</si>
  <si>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</si>
  <si>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</si>
  <si>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</si>
  <si>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</si>
  <si>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</si>
  <si>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</si>
  <si>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</si>
  <si>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</si>
  <si>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</si>
  <si>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</si>
  <si>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</si>
  <si>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</si>
  <si>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</si>
  <si>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</si>
  <si>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</si>
  <si>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</si>
  <si>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</si>
  <si>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</si>
  <si>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</si>
  <si>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</si>
  <si>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</si>
  <si>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</si>
  <si>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</si>
  <si>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</si>
  <si>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</si>
  <si>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</si>
  <si>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</si>
  <si>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</si>
  <si>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</si>
  <si>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</si>
  <si>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</si>
  <si>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</si>
  <si>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</si>
  <si>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</si>
  <si>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</si>
  <si>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</si>
  <si>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</si>
  <si>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</si>
  <si>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</si>
  <si>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</si>
  <si>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</si>
  <si>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</si>
  <si>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</si>
  <si>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</si>
  <si>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</si>
  <si>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</si>
  <si>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</si>
  <si>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</si>
  <si>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</si>
  <si>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</si>
  <si>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</si>
  <si>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</si>
  <si>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</si>
  <si>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</si>
  <si>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</si>
  <si>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</si>
  <si>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</si>
  <si>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</si>
  <si>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</si>
  <si>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</si>
  <si>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</si>
  <si>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</si>
  <si>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</si>
  <si>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</si>
  <si>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</si>
  <si>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</si>
  <si>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</si>
  <si>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</si>
  <si>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</si>
  <si>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</si>
  <si>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</si>
  <si>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</si>
  <si>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</si>
  <si>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</si>
  <si>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</si>
  <si>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</si>
  <si>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</si>
  <si>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</si>
  <si>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</si>
  <si>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</si>
  <si>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</si>
  <si>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</si>
  <si>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</si>
  <si>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</si>
  <si>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</si>
  <si>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</si>
  <si>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</si>
  <si>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</si>
  <si>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</si>
  <si>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</si>
  <si>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</si>
  <si>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</si>
  <si>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</si>
  <si>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</si>
  <si>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</si>
  <si>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</si>
  <si>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</si>
  <si>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</si>
  <si>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</si>
  <si>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</si>
  <si>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</si>
  <si>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</si>
  <si>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</si>
  <si>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</si>
  <si>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</si>
  <si>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</si>
  <si>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</si>
  <si>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</si>
  <si>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</si>
  <si>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</si>
  <si>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</si>
  <si>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</si>
  <si>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</si>
  <si>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</si>
  <si>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</si>
  <si>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</si>
  <si>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</si>
  <si>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</si>
  <si>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</si>
  <si>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</si>
  <si>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</si>
  <si>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</si>
  <si>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</si>
  <si>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</si>
  <si>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</si>
  <si>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</si>
  <si>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</si>
  <si>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</si>
  <si>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</si>
  <si>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</si>
  <si>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</si>
  <si>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</si>
  <si>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</si>
  <si>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</si>
  <si>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</si>
  <si>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</si>
  <si>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</si>
  <si>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</si>
  <si>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</si>
  <si>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</si>
  <si>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</si>
  <si>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</si>
  <si>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</si>
  <si>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</si>
  <si>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</si>
  <si>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</si>
  <si>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</si>
  <si>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</si>
  <si>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</si>
  <si>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</si>
  <si>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</si>
  <si>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</si>
  <si>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</si>
  <si>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</si>
  <si>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</si>
  <si>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</si>
  <si>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</si>
  <si>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</si>
  <si>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</si>
  <si>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</si>
  <si>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</si>
  <si>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</si>
  <si>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</si>
  <si>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</si>
  <si>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</si>
  <si>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</si>
  <si>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</si>
  <si>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</si>
  <si>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</si>
  <si>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</si>
  <si>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</si>
  <si>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</si>
  <si>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</si>
  <si>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</si>
  <si>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</si>
  <si>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</si>
  <si>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</si>
  <si>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</si>
  <si>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</si>
  <si>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</si>
  <si>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</si>
  <si>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</si>
  <si>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</si>
  <si>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</si>
  <si>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</si>
  <si>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</si>
  <si>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</si>
  <si>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</si>
  <si>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</si>
  <si>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</si>
  <si>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</si>
  <si>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</si>
  <si>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</si>
  <si>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</si>
  <si>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</si>
  <si>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</si>
  <si>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</si>
  <si>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</si>
  <si>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</si>
  <si>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</si>
  <si>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</si>
  <si>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</si>
  <si>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</si>
  <si>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</si>
  <si>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</si>
  <si>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</si>
  <si>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</si>
  <si>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</si>
  <si>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</si>
  <si>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</si>
  <si>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</si>
  <si>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</si>
  <si>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</si>
  <si>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</si>
  <si>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</si>
  <si>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</si>
  <si>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</si>
  <si>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</si>
  <si>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</si>
  <si>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</si>
  <si>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</si>
  <si>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</si>
  <si>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</si>
  <si>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</si>
  <si>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</si>
  <si>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</si>
  <si>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</si>
  <si>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</si>
  <si>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</si>
  <si>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</si>
  <si>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</si>
  <si>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</si>
  <si>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</si>
  <si>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</si>
  <si>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</si>
  <si>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</si>
  <si>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</si>
  <si>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</si>
  <si>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</si>
  <si>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</si>
  <si>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</si>
  <si>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</si>
  <si>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</si>
  <si>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</si>
  <si>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</si>
  <si>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</si>
  <si>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</si>
  <si>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</si>
  <si>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</si>
  <si>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</si>
  <si>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</si>
  <si>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</si>
  <si>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</si>
  <si>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</si>
  <si>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</si>
  <si>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</si>
  <si>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</si>
  <si>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</si>
  <si>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</si>
  <si>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</si>
  <si>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</si>
  <si>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</si>
  <si>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</si>
  <si>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</si>
  <si>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</si>
  <si>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</si>
  <si>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</si>
  <si>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</si>
  <si>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</si>
  <si>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</si>
  <si>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</si>
  <si>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</si>
  <si>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</si>
  <si>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</si>
  <si>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</si>
  <si>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</si>
  <si>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</si>
  <si>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</si>
  <si>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</si>
  <si>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</si>
  <si>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</si>
  <si>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</si>
  <si>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</si>
  <si>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</si>
  <si>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</si>
  <si>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</si>
  <si>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</si>
  <si>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</si>
  <si>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</si>
  <si>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</si>
  <si>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</si>
  <si>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</si>
  <si>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</si>
  <si>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</si>
  <si>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</si>
  <si>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</si>
  <si>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</si>
  <si>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</si>
  <si>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</si>
  <si>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</si>
  <si>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</si>
  <si>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</si>
  <si>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</si>
  <si>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</si>
  <si>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</si>
  <si>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</si>
  <si>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</si>
  <si>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</si>
  <si>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</si>
  <si>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</si>
  <si>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</si>
  <si>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</si>
  <si>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</si>
  <si>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</si>
  <si>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</si>
  <si>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</si>
  <si>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</si>
  <si>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</si>
  <si>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</si>
  <si>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</si>
  <si>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</si>
  <si>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</si>
  <si>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</si>
  <si>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</si>
  <si>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</si>
  <si>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</si>
  <si>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</si>
  <si>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</si>
  <si>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</si>
  <si>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</si>
  <si>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</si>
  <si>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</si>
  <si>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</si>
  <si>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</si>
  <si>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</si>
  <si>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</si>
  <si>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</si>
  <si>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</si>
  <si>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</si>
  <si>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</si>
  <si>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</si>
  <si>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</si>
  <si>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</si>
  <si>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</si>
  <si>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</si>
  <si>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</si>
  <si>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</si>
  <si>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</si>
  <si>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</si>
  <si>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</si>
  <si>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</si>
  <si>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</si>
  <si>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</si>
  <si>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</si>
  <si>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</si>
  <si>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</si>
  <si>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</si>
  <si>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</si>
  <si>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</si>
  <si>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</si>
  <si>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</si>
  <si>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</si>
  <si>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</si>
  <si>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</si>
  <si>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</si>
  <si>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</si>
  <si>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</si>
  <si>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</si>
  <si>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</si>
  <si>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</si>
  <si>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</si>
  <si>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</si>
  <si>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</si>
  <si>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</si>
  <si>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</si>
  <si>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</si>
  <si>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</si>
  <si>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</si>
  <si>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</si>
  <si>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</si>
  <si>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</si>
  <si>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</si>
  <si>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</si>
  <si>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</si>
  <si>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</si>
  <si>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</si>
  <si>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</si>
  <si>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</si>
  <si>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</si>
  <si>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</si>
  <si>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</si>
  <si>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</si>
  <si>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</si>
  <si>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</si>
  <si>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</si>
  <si>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</si>
  <si>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</si>
  <si>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</si>
  <si>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</si>
  <si>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</si>
  <si>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</si>
  <si>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</si>
  <si>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</si>
  <si>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</si>
  <si>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</si>
  <si>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</si>
  <si>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</si>
  <si>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</si>
  <si>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</si>
  <si>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</si>
  <si>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</si>
  <si>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</si>
  <si>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</si>
  <si>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</si>
  <si>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</si>
  <si>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</si>
  <si>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</si>
  <si>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</si>
  <si>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</si>
  <si>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</si>
  <si>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</si>
  <si>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</si>
  <si>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</si>
  <si>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</si>
  <si>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</si>
  <si>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</si>
  <si>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</si>
  <si>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</si>
  <si>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</si>
  <si>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</si>
  <si>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</si>
  <si>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</si>
  <si>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</si>
  <si>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</si>
  <si>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</si>
  <si>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</si>
  <si>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</si>
  <si>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</si>
  <si>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</si>
  <si>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</si>
  <si>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</si>
  <si>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</si>
  <si>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</si>
  <si>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</si>
  <si>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</si>
  <si>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</si>
  <si>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</si>
  <si>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</si>
  <si>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</si>
  <si>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</si>
  <si>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</si>
  <si>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</si>
  <si>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</si>
  <si>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</si>
  <si>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</si>
  <si>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</si>
  <si>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</si>
  <si>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</si>
  <si>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</si>
  <si>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</si>
  <si>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</si>
  <si>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</si>
  <si>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</si>
  <si>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</si>
  <si>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</si>
  <si>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</si>
  <si>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</si>
  <si>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</si>
  <si>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</si>
  <si>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</si>
  <si>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</si>
  <si>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</si>
  <si>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</si>
  <si>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</si>
  <si>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</si>
  <si>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</si>
  <si>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</si>
  <si>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</si>
  <si>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</si>
  <si>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</si>
  <si>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</si>
  <si>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</si>
  <si>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</si>
  <si>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</si>
  <si>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</si>
  <si>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</si>
  <si>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</si>
  <si>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</si>
  <si>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</si>
  <si>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</si>
  <si>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</si>
  <si>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</si>
  <si>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</si>
  <si>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</si>
  <si>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</si>
  <si>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</si>
  <si>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</si>
  <si>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</si>
  <si>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</si>
  <si>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</si>
  <si>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</si>
  <si>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</si>
  <si>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</si>
  <si>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</si>
  <si>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</si>
  <si>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</si>
  <si>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</si>
  <si>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</si>
  <si>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</si>
  <si>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</si>
  <si>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</si>
  <si>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</si>
  <si>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</si>
  <si>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</si>
  <si>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</si>
  <si>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</si>
  <si>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</si>
  <si>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</si>
  <si>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</si>
  <si>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</si>
  <si>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</si>
  <si>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</si>
  <si>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</si>
  <si>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</si>
  <si>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</si>
  <si>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</si>
  <si>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</si>
  <si>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</si>
  <si>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</si>
  <si>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</si>
  <si>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</si>
  <si>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</si>
  <si>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</si>
  <si>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</si>
  <si>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</si>
  <si>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</si>
  <si>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</si>
  <si>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</si>
  <si>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</si>
  <si>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</si>
  <si>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</si>
  <si>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</si>
  <si>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</si>
  <si>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</si>
  <si>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</si>
  <si>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</si>
  <si>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</si>
  <si>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</si>
  <si>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</si>
  <si>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</si>
  <si>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</si>
  <si>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</si>
  <si>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</si>
  <si>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</si>
  <si>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</si>
  <si>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</si>
  <si>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</si>
  <si>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</si>
  <si>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</si>
  <si>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</si>
  <si>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</si>
  <si>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</si>
  <si>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</si>
  <si>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</si>
  <si>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</si>
  <si>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</si>
  <si>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</si>
  <si>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</si>
  <si>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</si>
  <si>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</si>
  <si>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</si>
  <si>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</si>
  <si>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</si>
  <si>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</si>
  <si>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</si>
  <si>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</si>
  <si>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</si>
  <si>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</si>
  <si>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</si>
  <si>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</si>
  <si>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</si>
  <si>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</si>
  <si>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</si>
  <si>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</si>
  <si>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</si>
  <si>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</si>
  <si>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</si>
  <si>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</si>
  <si>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</si>
  <si>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</si>
  <si>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</si>
  <si>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</si>
  <si>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</si>
  <si>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</si>
  <si>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</si>
  <si>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</si>
  <si>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</si>
  <si>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</si>
  <si>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</si>
  <si>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</si>
  <si>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</si>
  <si>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</si>
  <si>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</si>
  <si>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</si>
  <si>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</si>
  <si>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</si>
  <si>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</si>
  <si>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</si>
  <si>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</si>
  <si>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</si>
  <si>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</si>
  <si>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</si>
  <si>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</si>
  <si>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</si>
  <si>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</si>
  <si>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</si>
  <si>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</si>
  <si>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</si>
  <si>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</si>
  <si>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</si>
  <si>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</si>
  <si>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</si>
  <si>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</si>
  <si>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</si>
  <si>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</si>
  <si>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</si>
  <si>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</si>
  <si>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</si>
  <si>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</si>
  <si>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</si>
  <si>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</si>
  <si>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</si>
  <si>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</si>
  <si>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</si>
  <si>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</si>
  <si>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</si>
  <si>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</si>
  <si>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</si>
  <si>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</si>
  <si>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</si>
  <si>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</si>
  <si>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</si>
  <si>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</si>
  <si>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</si>
  <si>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</si>
  <si>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</si>
  <si>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</si>
  <si>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</si>
  <si>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</si>
  <si>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</si>
  <si>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</si>
  <si>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</si>
  <si>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</si>
  <si>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</si>
  <si>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</si>
  <si>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</si>
  <si>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</si>
  <si>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</si>
  <si>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</si>
  <si>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</si>
  <si>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</si>
  <si>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</si>
  <si>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</si>
  <si>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</si>
  <si>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</si>
  <si>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</si>
  <si>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</si>
  <si>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</si>
  <si>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</si>
  <si>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</si>
  <si>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</si>
  <si>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</si>
  <si>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</si>
  <si>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</si>
  <si>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</si>
  <si>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</si>
  <si>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</si>
  <si>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</si>
  <si>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</si>
  <si>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</si>
  <si>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</si>
  <si>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</si>
  <si>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</si>
  <si>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</si>
  <si>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</si>
  <si>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</si>
  <si>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</si>
  <si>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</si>
  <si>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</si>
  <si>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</si>
  <si>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</si>
  <si>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</si>
  <si>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</si>
  <si>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</si>
  <si>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</si>
  <si>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</si>
  <si>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</si>
  <si>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</si>
  <si>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</si>
  <si>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</si>
  <si>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</si>
  <si>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</si>
  <si>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</si>
  <si>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</si>
  <si>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</si>
  <si>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</si>
  <si>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</si>
  <si>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</si>
  <si>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</si>
  <si>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</si>
  <si>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</si>
  <si>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</si>
  <si>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</si>
  <si>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</si>
  <si>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</si>
  <si>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</si>
  <si>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</si>
  <si>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</si>
  <si>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</si>
  <si>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</si>
  <si>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</si>
  <si>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</si>
  <si>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</si>
  <si>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</si>
  <si>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</si>
  <si>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</si>
  <si>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</si>
  <si>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</si>
  <si>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</si>
  <si>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</si>
  <si>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</si>
  <si>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</si>
  <si>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</si>
  <si>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</si>
  <si>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</si>
  <si>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</si>
  <si>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</si>
  <si>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</si>
  <si>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</si>
  <si>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</si>
  <si>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</si>
  <si>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</si>
  <si>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</si>
  <si>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</si>
  <si>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</si>
  <si>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</si>
  <si>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</si>
  <si>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</si>
  <si>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</si>
  <si>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</si>
  <si>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</si>
  <si>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</si>
  <si>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</si>
  <si>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</si>
  <si>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</si>
  <si>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</si>
  <si>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</si>
  <si>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</si>
  <si>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</si>
  <si>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</si>
  <si>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</si>
  <si>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</si>
  <si>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</si>
  <si>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</si>
  <si>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</si>
  <si>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</si>
  <si>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</si>
  <si>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</si>
  <si>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</si>
  <si>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</si>
  <si>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</si>
  <si>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</si>
  <si>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</si>
  <si>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</si>
  <si>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</si>
  <si>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</si>
  <si>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</si>
  <si>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</si>
  <si>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</si>
  <si>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</si>
  <si>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</si>
  <si>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</si>
  <si>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</si>
  <si>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</si>
  <si>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</si>
  <si>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</si>
  <si>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</si>
  <si>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</si>
  <si>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</si>
  <si>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</si>
  <si>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</si>
  <si>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</si>
  <si>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</si>
  <si>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</si>
  <si>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</si>
  <si>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</si>
  <si>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</si>
  <si>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</si>
  <si>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</si>
  <si>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</si>
  <si>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</si>
  <si>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</si>
  <si>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</si>
  <si>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</si>
  <si>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</si>
  <si>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</si>
  <si>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</si>
  <si>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</si>
  <si>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</si>
  <si>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</si>
  <si>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</si>
  <si>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</si>
  <si>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</si>
  <si>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</si>
  <si>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</si>
  <si>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</si>
  <si>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</si>
  <si>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</si>
  <si>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</si>
  <si>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</si>
  <si>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</si>
  <si>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</si>
  <si>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</si>
  <si>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</si>
  <si>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</si>
  <si>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</si>
  <si>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</si>
  <si>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</si>
  <si>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</si>
  <si>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</si>
  <si>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</si>
  <si>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</si>
  <si>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</si>
  <si>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</si>
  <si>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</si>
  <si>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</si>
  <si>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</si>
  <si>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</si>
  <si>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</si>
  <si>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</si>
  <si>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</si>
  <si>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</si>
  <si>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</si>
  <si>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</si>
  <si>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</si>
  <si>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</si>
  <si>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</si>
  <si>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</si>
  <si>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</si>
  <si>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</si>
  <si>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</si>
  <si>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</si>
  <si>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</si>
  <si>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</si>
  <si>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</si>
  <si>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</si>
  <si>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</si>
  <si>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</si>
  <si>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</si>
  <si>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</si>
  <si>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</si>
  <si>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</si>
  <si>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</si>
  <si>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</si>
  <si>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</si>
  <si>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</si>
  <si>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</si>
  <si>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</si>
  <si>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</si>
  <si>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</si>
  <si>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</si>
  <si>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</si>
  <si>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</si>
  <si>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</si>
  <si>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</si>
  <si>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</si>
  <si>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</si>
  <si>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</si>
  <si>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</si>
  <si>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</si>
  <si>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</si>
  <si>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</si>
  <si>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</si>
  <si>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</si>
  <si>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</si>
  <si>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</si>
  <si>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</si>
  <si>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</si>
  <si>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</si>
  <si>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</si>
  <si>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</si>
  <si>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</si>
  <si>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</si>
  <si>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</si>
  <si>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</si>
  <si>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</si>
  <si>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</si>
  <si>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</si>
  <si>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</si>
  <si>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</si>
  <si>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</si>
  <si>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</si>
  <si>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</si>
  <si>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</si>
  <si>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</si>
  <si>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</si>
  <si>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</si>
  <si>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</si>
  <si>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</si>
  <si>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</si>
  <si>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</si>
  <si>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</si>
  <si>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</si>
  <si>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</si>
  <si>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</si>
  <si>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</si>
  <si>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</si>
  <si>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</si>
  <si>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</si>
  <si>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</si>
  <si>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</si>
  <si>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</si>
  <si>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</si>
  <si>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</si>
  <si>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</si>
  <si>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</si>
  <si>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</si>
  <si>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</si>
  <si>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</si>
  <si>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</si>
  <si>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</si>
  <si>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</si>
  <si>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</si>
  <si>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</si>
  <si>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</si>
  <si>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</si>
  <si>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</si>
  <si>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</si>
  <si>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</si>
  <si>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</si>
  <si>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</si>
  <si>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</si>
  <si>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</si>
  <si>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</si>
  <si>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</si>
  <si>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</si>
  <si>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</si>
  <si>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</si>
  <si>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</si>
  <si>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</si>
  <si>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</si>
  <si>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</si>
  <si>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</si>
  <si>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</si>
  <si>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</si>
  <si>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</si>
  <si>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</si>
  <si>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</si>
  <si>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</si>
  <si>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</si>
  <si>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</si>
  <si>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</si>
  <si>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</si>
  <si>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</si>
  <si>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</si>
  <si>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</si>
  <si>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</si>
  <si>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</si>
  <si>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</si>
  <si>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</si>
  <si>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</si>
  <si>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</si>
  <si>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</si>
  <si>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</si>
  <si>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</si>
  <si>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</si>
  <si>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</si>
  <si>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</si>
  <si>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</si>
  <si>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</si>
  <si>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</si>
  <si>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</si>
  <si>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</si>
  <si>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</si>
  <si>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</si>
  <si>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</si>
  <si>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</si>
  <si>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</si>
  <si>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</si>
  <si>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</si>
  <si>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</si>
  <si>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</si>
  <si>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</si>
  <si>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</si>
  <si>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</si>
  <si>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</si>
  <si>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</si>
  <si>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</si>
  <si>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</si>
  <si>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</si>
  <si>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</si>
  <si>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</si>
  <si>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</si>
  <si>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</si>
  <si>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</si>
  <si>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</si>
  <si>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</si>
  <si>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</si>
  <si>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</si>
  <si>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</si>
  <si>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</si>
  <si>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</si>
  <si>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</si>
  <si>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</si>
  <si>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</si>
  <si>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</si>
  <si>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</si>
  <si>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</si>
  <si>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</si>
  <si>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</si>
  <si>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</si>
  <si>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</si>
  <si>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</si>
  <si>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</si>
  <si>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</si>
  <si>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</si>
  <si>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</si>
  <si>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</si>
  <si>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</si>
  <si>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</si>
  <si>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</si>
  <si>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</si>
  <si>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</si>
  <si>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</si>
  <si>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</si>
  <si>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</si>
  <si>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</si>
  <si>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</si>
  <si>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</si>
  <si>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</si>
  <si>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</si>
  <si>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</si>
  <si>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</si>
  <si>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</si>
  <si>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</si>
  <si>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</si>
  <si>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</si>
  <si>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</si>
  <si>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</si>
  <si>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</si>
  <si>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</si>
  <si>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</si>
  <si>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</si>
  <si>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</si>
  <si>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</si>
  <si>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</si>
  <si>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</si>
  <si>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</si>
  <si>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</si>
  <si>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</si>
  <si>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</si>
  <si>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</si>
  <si>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</si>
  <si>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</si>
  <si>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</si>
  <si>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</si>
  <si>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</si>
  <si>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</si>
  <si>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</si>
  <si>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</si>
  <si>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</si>
  <si>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</si>
  <si>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</si>
  <si>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</si>
  <si>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</si>
  <si>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</si>
  <si>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</si>
  <si>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</si>
  <si>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</si>
  <si>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</si>
  <si>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</si>
  <si>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</si>
  <si>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</si>
  <si>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</si>
  <si>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</si>
  <si>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</si>
  <si>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</si>
  <si>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</si>
  <si>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</si>
  <si>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</si>
  <si>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</si>
  <si>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</si>
  <si>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</si>
  <si>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</si>
  <si>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</si>
  <si>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</si>
  <si>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</si>
  <si>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</si>
  <si>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</si>
  <si>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</si>
  <si>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</si>
  <si>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</si>
  <si>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</si>
  <si>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</si>
  <si>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</si>
  <si>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</si>
  <si>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</si>
  <si>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</si>
  <si>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</si>
  <si>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</si>
  <si>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</si>
  <si>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</si>
  <si>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</si>
  <si>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</si>
  <si>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</si>
  <si>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</si>
  <si>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</si>
  <si>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</si>
  <si>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</si>
  <si>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</si>
  <si>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</si>
  <si>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</si>
  <si>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</si>
  <si>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</si>
  <si>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</si>
  <si>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</si>
  <si>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</si>
  <si>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</si>
  <si>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</si>
  <si>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</si>
  <si>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</si>
  <si>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</si>
  <si>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</si>
  <si>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</si>
  <si>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</si>
  <si>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</si>
  <si>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</si>
  <si>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</si>
  <si>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</si>
  <si>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</si>
  <si>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</si>
  <si>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</si>
  <si>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</si>
  <si>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</si>
  <si>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</si>
  <si>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</si>
  <si>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</si>
  <si>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</si>
  <si>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</si>
  <si>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</si>
  <si>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</si>
  <si>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</si>
  <si>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</si>
  <si>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</si>
  <si>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</si>
  <si>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</si>
  <si>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</si>
  <si>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</si>
  <si>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</si>
  <si>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</si>
  <si>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</si>
  <si>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</si>
  <si>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</si>
  <si>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</si>
  <si>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</si>
  <si>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</si>
  <si>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</si>
  <si>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</si>
  <si>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</si>
  <si>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</si>
  <si>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</si>
  <si>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</si>
  <si>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</si>
  <si>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</si>
  <si>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</si>
  <si>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</si>
  <si>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</si>
  <si>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</si>
  <si>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</si>
  <si>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</si>
  <si>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</si>
  <si>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</si>
  <si>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</si>
  <si>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</si>
  <si>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</si>
  <si>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</si>
  <si>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</si>
  <si>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</si>
  <si>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</si>
  <si>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</si>
  <si>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</si>
  <si>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</si>
  <si>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</si>
  <si>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</si>
  <si>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</si>
  <si>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</si>
  <si>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</si>
  <si>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</si>
  <si>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</si>
  <si>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</si>
  <si>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</si>
  <si>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</si>
  <si>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</si>
  <si>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</si>
  <si>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</si>
  <si>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</si>
  <si>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</si>
  <si>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</si>
  <si>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</si>
  <si>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</si>
  <si>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</si>
  <si>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</si>
  <si>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</si>
  <si>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</si>
  <si>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</si>
  <si>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</si>
  <si>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</si>
  <si>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</si>
  <si>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</si>
  <si>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</si>
  <si>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</si>
  <si>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</si>
  <si>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</si>
  <si>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</si>
  <si>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</si>
  <si>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</si>
  <si>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</si>
  <si>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</si>
  <si>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</si>
  <si>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</si>
  <si>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</si>
  <si>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</si>
  <si>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</si>
  <si>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</si>
  <si>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</si>
  <si>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</si>
  <si>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</si>
  <si>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</si>
  <si>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</si>
  <si>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</si>
  <si>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</si>
  <si>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</si>
  <si>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</si>
  <si>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</si>
  <si>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</si>
  <si>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</si>
  <si>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</si>
  <si>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</si>
  <si>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</si>
  <si>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</si>
  <si>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</si>
  <si>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</si>
  <si>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</si>
  <si>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</si>
  <si>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</si>
  <si>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</si>
  <si>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</si>
  <si>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</si>
  <si>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</si>
  <si>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</si>
  <si>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</si>
  <si>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</si>
  <si>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</si>
  <si>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</si>
  <si>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</si>
  <si>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</si>
  <si>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</si>
  <si>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</si>
  <si>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</si>
  <si>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</si>
  <si>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</si>
  <si>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</si>
  <si>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</si>
  <si>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</si>
  <si>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</si>
  <si>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</si>
  <si>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</si>
  <si>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</si>
  <si>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</si>
  <si>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</si>
  <si>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</si>
  <si>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</si>
  <si>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</si>
  <si>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</si>
  <si>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</si>
  <si>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</si>
  <si>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</si>
  <si>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</si>
  <si>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</si>
  <si>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</si>
  <si>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</si>
  <si>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</si>
  <si>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</si>
  <si>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</si>
  <si>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</si>
  <si>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</si>
  <si>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</si>
  <si>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</si>
  <si>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</si>
  <si>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</si>
  <si>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</si>
  <si>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</si>
  <si>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</si>
  <si>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</si>
  <si>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</si>
  <si>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</si>
  <si>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</si>
  <si>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</si>
  <si>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</si>
  <si>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</si>
  <si>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</si>
  <si>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</si>
  <si>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</si>
  <si>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</si>
  <si>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</si>
  <si>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</si>
  <si>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</si>
  <si>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</si>
  <si>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</si>
  <si>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</si>
  <si>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</si>
  <si>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</si>
  <si>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</si>
  <si>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</si>
  <si>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</si>
  <si>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</si>
  <si>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</si>
  <si>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</si>
  <si>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</si>
  <si>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</si>
  <si>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</si>
  <si>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</si>
  <si>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</si>
  <si>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</si>
  <si>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</si>
  <si>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</si>
  <si>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</si>
  <si>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</si>
  <si>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</si>
  <si>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</si>
  <si>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</si>
  <si>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</si>
  <si>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</si>
  <si>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</si>
  <si>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</si>
  <si>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</si>
  <si>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</si>
  <si>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</si>
  <si>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</si>
  <si>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</si>
  <si>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</si>
  <si>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</si>
  <si>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</si>
  <si>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</si>
  <si>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</si>
  <si>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</si>
  <si>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</si>
  <si>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</si>
  <si>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</si>
  <si>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</si>
  <si>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</si>
  <si>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</si>
  <si>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</si>
  <si>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</si>
  <si>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</si>
  <si>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</si>
  <si>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</si>
  <si>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</si>
  <si>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</si>
  <si>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</si>
  <si>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</si>
  <si>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</si>
  <si>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</si>
  <si>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</si>
  <si>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</si>
  <si>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</si>
  <si>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</si>
  <si>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</si>
  <si>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</si>
  <si>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</si>
  <si>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</si>
  <si>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</si>
  <si>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</si>
  <si>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</si>
  <si>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</si>
  <si>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</si>
  <si>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</si>
  <si>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</si>
  <si>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</si>
  <si>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</si>
  <si>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</si>
  <si>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</si>
  <si>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</si>
  <si>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</si>
  <si>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</si>
  <si>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</si>
  <si>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</si>
  <si>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</si>
  <si>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</si>
  <si>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</si>
  <si>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</si>
  <si>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</si>
  <si>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</si>
  <si>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</si>
  <si>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</si>
  <si>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</si>
  <si>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</si>
  <si>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</si>
  <si>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</si>
  <si>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</si>
  <si>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</si>
  <si>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</si>
  <si>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</si>
  <si>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</si>
  <si>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</si>
  <si>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</si>
  <si>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</si>
  <si>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</si>
  <si>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</si>
  <si>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</si>
  <si>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</si>
  <si>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</si>
  <si>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</si>
  <si>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</si>
  <si>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</si>
  <si>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</si>
  <si>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</si>
  <si>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</si>
  <si>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</si>
  <si>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</si>
  <si>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</si>
  <si>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</si>
  <si>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</si>
  <si>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</si>
  <si>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</si>
  <si>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</si>
  <si>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</si>
  <si>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</si>
  <si>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</si>
  <si>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</si>
  <si>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</si>
  <si>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</si>
  <si>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</si>
  <si>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</si>
  <si>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</si>
  <si>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</si>
  <si>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</si>
  <si>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</si>
  <si>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</si>
  <si>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</si>
  <si>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</si>
  <si>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</si>
  <si>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</si>
  <si>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</si>
  <si>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</si>
  <si>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</si>
  <si>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</si>
  <si>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</si>
  <si>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</si>
  <si>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</si>
  <si>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</si>
  <si>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</si>
  <si>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</si>
  <si>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</si>
  <si>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</si>
  <si>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</si>
  <si>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</si>
  <si>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</si>
  <si>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</si>
  <si>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</si>
  <si>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</si>
  <si>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</si>
  <si>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</si>
  <si>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</si>
  <si>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</si>
  <si>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</si>
  <si>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</si>
  <si>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</si>
  <si>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</si>
  <si>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</si>
  <si>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</si>
  <si>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</si>
  <si>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</si>
  <si>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</si>
  <si>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</si>
  <si>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</si>
  <si>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</si>
  <si>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</si>
  <si>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</si>
  <si>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</si>
  <si>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</si>
  <si>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</si>
  <si>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</si>
  <si>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</si>
  <si>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</si>
  <si>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</si>
  <si>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</si>
  <si>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</si>
  <si>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</si>
  <si>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</si>
  <si>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</si>
  <si>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</si>
  <si>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</si>
  <si>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</si>
  <si>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</si>
  <si>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</si>
  <si>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</si>
  <si>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</si>
  <si>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</si>
  <si>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</si>
  <si>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</si>
  <si>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</si>
  <si>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</si>
  <si>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</si>
  <si>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</si>
  <si>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</si>
  <si>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</si>
  <si>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</si>
  <si>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</si>
  <si>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</si>
  <si>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</si>
  <si>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</si>
  <si>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</si>
  <si>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</si>
  <si>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</si>
  <si>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</si>
  <si>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</si>
  <si>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</si>
  <si>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</si>
  <si>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</si>
  <si>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</si>
  <si>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</si>
  <si>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</si>
  <si>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</si>
  <si>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</si>
  <si>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</si>
  <si>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</si>
  <si>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</si>
  <si>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</si>
  <si>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</si>
  <si>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</si>
  <si>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</si>
  <si>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</si>
  <si>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</si>
  <si>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</si>
  <si>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</si>
  <si>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</si>
  <si>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</si>
  <si>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</si>
  <si>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</si>
  <si>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</si>
  <si>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</si>
  <si>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</si>
  <si>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</si>
  <si>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</si>
  <si>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</si>
  <si>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</si>
  <si>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</si>
  <si>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</si>
  <si>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</si>
  <si>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</si>
  <si>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</si>
  <si>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</si>
  <si>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</si>
  <si>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</si>
  <si>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</si>
  <si>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</si>
  <si>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</si>
  <si>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</si>
  <si>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</si>
  <si>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</si>
  <si>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</si>
  <si>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</si>
  <si>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</si>
  <si>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</si>
  <si>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</si>
  <si>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</si>
  <si>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</si>
  <si>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</si>
  <si>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</si>
  <si>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</si>
  <si>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</si>
  <si>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</si>
  <si>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</si>
  <si>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</si>
  <si>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</si>
  <si>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</si>
  <si>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</si>
  <si>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</si>
  <si>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</si>
  <si>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</si>
  <si>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</si>
  <si>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</si>
  <si>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</si>
  <si>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</si>
  <si>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</si>
  <si>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</si>
  <si>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</si>
  <si>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</si>
  <si>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</si>
  <si>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</si>
  <si>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</si>
  <si>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</si>
  <si>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</si>
  <si>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</si>
  <si>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</si>
  <si>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</si>
  <si>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</si>
  <si>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</si>
  <si>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</si>
  <si>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</si>
  <si>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</si>
  <si>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</si>
  <si>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</si>
  <si>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</si>
  <si>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</si>
  <si>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</si>
  <si>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</si>
  <si>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</si>
  <si>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</si>
  <si>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</si>
  <si>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</si>
  <si>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</si>
  <si>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</si>
  <si>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</si>
  <si>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</si>
  <si>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</si>
  <si>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</si>
  <si>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</si>
  <si>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</si>
  <si>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</si>
  <si>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</si>
  <si>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</si>
  <si>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</si>
  <si>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</si>
  <si>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</si>
  <si>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</si>
  <si>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</si>
  <si>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</si>
  <si>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</si>
  <si>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</si>
  <si>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</si>
  <si>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</si>
  <si>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</si>
  <si>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</si>
  <si>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</si>
  <si>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</si>
  <si>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</si>
  <si>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</si>
  <si>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</si>
  <si>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</si>
  <si>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</si>
  <si>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</si>
  <si>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</si>
  <si>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</si>
  <si>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</si>
  <si>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</si>
  <si>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</si>
  <si>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</si>
  <si>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</si>
  <si>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</si>
  <si>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</si>
  <si>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</si>
  <si>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</si>
  <si>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</si>
  <si>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</si>
  <si>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</si>
  <si>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</si>
  <si>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</si>
  <si>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</si>
  <si>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</si>
  <si>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</si>
  <si>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</si>
  <si>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</si>
  <si>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</si>
  <si>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</si>
  <si>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</si>
  <si>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</si>
  <si>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</si>
  <si>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</si>
  <si>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</si>
  <si>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</si>
  <si>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</si>
  <si>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</si>
  <si>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</si>
  <si>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</si>
  <si>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</si>
  <si>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</si>
  <si>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</si>
  <si>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</si>
  <si>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</si>
  <si>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</si>
  <si>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</si>
  <si>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</si>
  <si>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</si>
  <si>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</si>
  <si>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</si>
  <si>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</si>
  <si>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</si>
  <si>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</si>
  <si>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</si>
  <si>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</si>
  <si>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</si>
  <si>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</si>
  <si>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</si>
  <si>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</si>
  <si>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</si>
  <si>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</si>
  <si>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</si>
  <si>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</si>
  <si>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</si>
  <si>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</si>
  <si>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</si>
  <si>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</si>
  <si>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</si>
  <si>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</si>
  <si>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</si>
  <si>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</si>
  <si>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</si>
  <si>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</si>
  <si>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</si>
  <si>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</si>
  <si>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</si>
  <si>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</si>
  <si>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</si>
  <si>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</si>
  <si>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</si>
  <si>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</si>
  <si>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</si>
  <si>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</si>
  <si>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</si>
  <si>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</si>
  <si>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</si>
  <si>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</si>
  <si>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</si>
  <si>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</si>
  <si>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</si>
  <si>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</si>
  <si>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</si>
  <si>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</si>
  <si>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</si>
  <si>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</si>
  <si>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</si>
  <si>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</si>
  <si>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</si>
  <si>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</si>
  <si>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</si>
  <si>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</si>
  <si>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</si>
  <si>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</si>
  <si>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</si>
  <si>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</si>
  <si>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</si>
  <si>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</si>
  <si>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</si>
  <si>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</si>
  <si>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</si>
  <si>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</si>
  <si>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</si>
  <si>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</si>
  <si>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</si>
  <si>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</si>
  <si>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</si>
  <si>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</si>
  <si>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</si>
  <si>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</si>
  <si>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</si>
  <si>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</si>
  <si>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</si>
  <si>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</si>
  <si>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</si>
  <si>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</si>
  <si>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</si>
  <si>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</si>
  <si>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</si>
  <si>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</si>
  <si>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</si>
  <si>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</si>
  <si>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</si>
  <si>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</si>
  <si>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</si>
  <si>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</si>
  <si>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</si>
  <si>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</si>
  <si>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</si>
  <si>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</si>
  <si>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</si>
  <si>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</si>
  <si>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</si>
  <si>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</si>
  <si>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</si>
  <si>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</si>
  <si>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</si>
  <si>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</si>
  <si>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</si>
  <si>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</si>
  <si>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</si>
  <si>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</si>
  <si>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</si>
  <si>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</si>
  <si>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</si>
  <si>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</si>
  <si>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</si>
  <si>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</si>
  <si>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</si>
  <si>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</si>
  <si>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</si>
  <si>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</si>
  <si>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</si>
  <si>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</si>
  <si>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</si>
  <si>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</si>
  <si>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</si>
  <si>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</si>
  <si>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</si>
  <si>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</si>
  <si>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</si>
  <si>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</si>
  <si>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</si>
  <si>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</si>
  <si>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</si>
  <si>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</si>
  <si>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</si>
  <si>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</si>
  <si>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</si>
  <si>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</si>
  <si>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</si>
  <si>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</si>
  <si>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</si>
  <si>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</si>
  <si>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</si>
  <si>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</si>
  <si>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</si>
  <si>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</si>
  <si>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</si>
  <si>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</si>
  <si>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</si>
  <si>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</si>
  <si>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</si>
  <si>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</si>
  <si>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</si>
  <si>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</si>
  <si>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</si>
  <si>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</si>
  <si>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</si>
  <si>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</si>
  <si>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</si>
  <si>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</si>
  <si>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</si>
  <si>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</si>
  <si>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</si>
  <si>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</si>
  <si>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</si>
  <si>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</si>
  <si>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</si>
  <si>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</si>
  <si>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</si>
  <si>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</si>
  <si>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</si>
  <si>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</si>
  <si>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</si>
  <si>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</si>
  <si>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</si>
  <si>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</si>
  <si>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</si>
  <si>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</si>
  <si>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</si>
  <si>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</si>
  <si>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</si>
  <si>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</si>
  <si>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</si>
  <si>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</si>
  <si>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</si>
  <si>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</si>
  <si>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</si>
  <si>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</si>
  <si>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</si>
  <si>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</si>
  <si>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</si>
  <si>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</si>
  <si>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</si>
  <si>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</si>
  <si>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</si>
  <si>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</si>
  <si>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</si>
  <si>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</si>
  <si>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</si>
  <si>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</si>
  <si>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</si>
  <si>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</si>
  <si>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</si>
  <si>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</si>
  <si>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</si>
  <si>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</si>
  <si>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</si>
  <si>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</si>
  <si>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</si>
  <si>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</si>
  <si>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</si>
  <si>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</si>
  <si>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</si>
  <si>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</si>
  <si>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</si>
  <si>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</si>
  <si>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</si>
  <si>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</si>
  <si>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</si>
  <si>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</si>
  <si>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</si>
  <si>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</si>
  <si>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</si>
  <si>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</si>
  <si>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</si>
  <si>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</si>
  <si>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</si>
  <si>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</si>
  <si>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</si>
  <si>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</si>
  <si>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</si>
  <si>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</si>
  <si>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</si>
  <si>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</si>
  <si>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</si>
  <si>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</si>
  <si>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</si>
  <si>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</si>
  <si>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</si>
  <si>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</si>
  <si>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</si>
  <si>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</si>
  <si>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</si>
  <si>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</si>
  <si>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</si>
  <si>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</si>
  <si>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</si>
  <si>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</si>
  <si>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</si>
  <si>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</si>
  <si>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</si>
  <si>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</si>
  <si>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</si>
  <si>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</si>
  <si>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</si>
  <si>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</si>
  <si>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</si>
  <si>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</si>
  <si>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</si>
  <si>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</si>
  <si>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</si>
  <si>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</si>
  <si>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</si>
  <si>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</si>
  <si>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</si>
  <si>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</si>
  <si>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</si>
  <si>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</si>
  <si>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</si>
  <si>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</si>
  <si>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</si>
  <si>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</si>
  <si>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</si>
  <si>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</si>
  <si>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</si>
  <si>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</si>
  <si>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</si>
  <si>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</si>
  <si>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</si>
  <si>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</si>
  <si>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</si>
  <si>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</si>
  <si>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</si>
  <si>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</si>
  <si>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</si>
  <si>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</si>
  <si>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</si>
  <si>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</si>
  <si>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</si>
  <si>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</si>
  <si>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</si>
  <si>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</si>
  <si>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</si>
  <si>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</si>
  <si>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</si>
  <si>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</si>
  <si>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</si>
  <si>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</si>
  <si>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</si>
  <si>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</si>
  <si>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</si>
  <si>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</si>
  <si>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</si>
  <si>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</si>
  <si>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</si>
  <si>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</si>
  <si>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</si>
  <si>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</si>
  <si>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</si>
  <si>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</si>
  <si>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</si>
  <si>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</si>
  <si>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</si>
  <si>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</si>
  <si>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</si>
  <si>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</si>
  <si>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</si>
  <si>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</si>
  <si>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</si>
  <si>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</si>
  <si>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</si>
  <si>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</si>
  <si>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</si>
  <si>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</si>
  <si>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</si>
  <si>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</si>
  <si>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</si>
  <si>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</si>
  <si>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</si>
  <si>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</si>
  <si>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</si>
  <si>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</si>
  <si>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</si>
  <si>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</si>
  <si>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</si>
  <si>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</si>
  <si>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</si>
  <si>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</si>
  <si>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</si>
  <si>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</si>
  <si>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</si>
  <si>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</si>
  <si>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</si>
  <si>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</si>
  <si>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</si>
  <si>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</si>
  <si>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</si>
  <si>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</si>
  <si>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</si>
  <si>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</si>
  <si>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</si>
  <si>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</si>
  <si>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</si>
  <si>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</si>
  <si>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</si>
  <si>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</si>
  <si>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</si>
  <si>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</si>
  <si>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</si>
  <si>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</si>
  <si>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</si>
  <si>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</si>
  <si>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</si>
  <si>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</si>
  <si>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</si>
  <si>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</si>
  <si>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</si>
  <si>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</si>
  <si>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</si>
  <si>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</si>
  <si>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</si>
  <si>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</si>
  <si>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</si>
  <si>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</si>
  <si>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</si>
  <si>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</si>
  <si>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</si>
  <si>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</si>
  <si>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</si>
  <si>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</si>
  <si>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</si>
  <si>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</si>
  <si>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</si>
  <si>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</si>
  <si>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</si>
  <si>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</si>
  <si>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</si>
  <si>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</si>
  <si>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</si>
  <si>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</si>
  <si>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</si>
  <si>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</si>
  <si>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</si>
  <si>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</si>
  <si>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</si>
  <si>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</si>
  <si>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</si>
  <si>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</si>
  <si>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</si>
  <si>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</si>
  <si>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</si>
  <si>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</si>
  <si>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</si>
  <si>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</si>
  <si>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</si>
  <si>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</si>
  <si>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</si>
  <si>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</si>
  <si>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</si>
  <si>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</si>
  <si>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</si>
  <si>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</si>
  <si>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</si>
  <si>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</si>
  <si>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</si>
  <si>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</si>
  <si>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</si>
  <si>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</si>
  <si>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</si>
  <si>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</si>
  <si>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</si>
  <si>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</si>
  <si>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</si>
  <si>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</si>
  <si>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</si>
  <si>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</si>
  <si>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</si>
  <si>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</si>
  <si>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</si>
  <si>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</si>
  <si>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</si>
  <si>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</si>
  <si>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</si>
  <si>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</si>
  <si>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</si>
  <si>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</si>
  <si>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</si>
  <si>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</si>
  <si>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</si>
  <si>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</si>
  <si>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</si>
  <si>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</si>
  <si>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</si>
  <si>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</si>
  <si>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</si>
  <si>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</si>
  <si>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</si>
  <si>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</si>
  <si>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</si>
  <si>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</si>
  <si>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</si>
  <si>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</si>
  <si>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</si>
  <si>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</si>
  <si>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</si>
  <si>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</si>
  <si>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</si>
  <si>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</si>
  <si>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</si>
  <si>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</si>
  <si>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</si>
  <si>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</si>
  <si>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</si>
  <si>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</si>
  <si>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</si>
  <si>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</si>
  <si>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</si>
  <si>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</si>
  <si>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</si>
  <si>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</si>
  <si>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</si>
  <si>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</si>
  <si>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</si>
  <si>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</si>
  <si>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</si>
  <si>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</si>
  <si>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</si>
  <si>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</si>
  <si>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</si>
  <si>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</si>
  <si>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</si>
  <si>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</si>
  <si>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</si>
  <si>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</si>
  <si>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</si>
  <si>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</si>
  <si>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</si>
  <si>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</si>
  <si>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</si>
  <si>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</si>
  <si>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</si>
  <si>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</si>
  <si>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</si>
  <si>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</si>
  <si>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</si>
  <si>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</si>
  <si>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</si>
  <si>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</si>
  <si>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</si>
  <si>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</si>
  <si>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</si>
  <si>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</si>
  <si>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</si>
  <si>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</si>
  <si>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</si>
  <si>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</si>
  <si>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</si>
  <si>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</si>
  <si>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</si>
  <si>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</si>
  <si>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</si>
  <si>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</si>
  <si>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</si>
  <si>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</si>
  <si>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</si>
  <si>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</si>
  <si>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</si>
  <si>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</si>
  <si>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</si>
  <si>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</si>
  <si>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</si>
  <si>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</si>
  <si>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</si>
  <si>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</si>
  <si>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</si>
  <si>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</si>
  <si>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</si>
  <si>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</si>
  <si>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</si>
  <si>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</si>
  <si>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</si>
  <si>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</si>
  <si>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</si>
  <si>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</si>
  <si>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</si>
  <si>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</si>
  <si>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</si>
  <si>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</si>
  <si>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</si>
  <si>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</si>
  <si>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</si>
  <si>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</si>
  <si>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</si>
  <si>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</si>
  <si>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</si>
  <si>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</si>
  <si>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</si>
  <si>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</si>
  <si>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</si>
  <si>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</si>
  <si>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</si>
  <si>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</si>
  <si>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</si>
  <si>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</si>
  <si>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</si>
  <si>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</si>
  <si>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</si>
  <si>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</si>
  <si>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</si>
  <si>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</si>
  <si>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</si>
  <si>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</si>
  <si>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</si>
  <si>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</si>
  <si>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</si>
  <si>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</si>
  <si>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</si>
  <si>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</si>
  <si>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</si>
  <si>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</si>
  <si>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</si>
  <si>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</si>
  <si>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</si>
  <si>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</si>
  <si>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</si>
  <si>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</si>
  <si>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</si>
  <si>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</si>
  <si>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</si>
  <si>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</si>
  <si>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</si>
  <si>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</si>
  <si>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</si>
  <si>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</si>
  <si>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</si>
  <si>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</si>
  <si>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</si>
  <si>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</si>
  <si>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</si>
  <si>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</si>
  <si>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</si>
  <si>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</si>
  <si>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</si>
  <si>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</si>
  <si>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</si>
  <si>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</si>
  <si>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</si>
  <si>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</si>
  <si>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</si>
  <si>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</si>
  <si>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</si>
  <si>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</si>
  <si>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</si>
  <si>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</si>
  <si>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</si>
  <si>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</si>
  <si>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</si>
  <si>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</si>
  <si>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</si>
  <si>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</si>
  <si>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</si>
  <si>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</si>
  <si>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</si>
  <si>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</si>
  <si>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</si>
  <si>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</si>
  <si>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</si>
  <si>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</si>
  <si>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</si>
  <si>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</si>
  <si>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</si>
  <si>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</si>
  <si>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</si>
  <si>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</si>
  <si>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</si>
  <si>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</si>
  <si>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</si>
  <si>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</si>
  <si>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</si>
  <si>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</si>
  <si>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</si>
  <si>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</si>
  <si>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</si>
  <si>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</si>
  <si>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</si>
  <si>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</si>
  <si>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</si>
  <si>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</si>
  <si>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</si>
  <si>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</si>
  <si>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</si>
  <si>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</si>
  <si>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</si>
  <si>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</si>
  <si>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</si>
  <si>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</si>
  <si>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</si>
  <si>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</si>
  <si>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</si>
  <si>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</si>
  <si>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</si>
  <si>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</si>
  <si>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</si>
  <si>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</si>
  <si>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</si>
  <si>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</si>
  <si>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</si>
  <si>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</si>
  <si>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</si>
  <si>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</si>
  <si>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</si>
  <si>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</si>
  <si>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</si>
  <si>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</si>
  <si>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</si>
  <si>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</si>
  <si>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</si>
  <si>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</si>
  <si>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</si>
  <si>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</si>
  <si>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</si>
  <si>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</si>
  <si>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</si>
  <si>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</si>
  <si>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</si>
  <si>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</si>
  <si>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</si>
  <si>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</si>
  <si>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</si>
  <si>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</si>
  <si>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</si>
  <si>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</si>
  <si>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</si>
  <si>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</si>
  <si>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</si>
  <si>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</si>
  <si>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</si>
  <si>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</si>
  <si>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</si>
  <si>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</si>
  <si>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</si>
  <si>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</si>
  <si>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</si>
  <si>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</si>
  <si>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</si>
  <si>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</si>
  <si>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</si>
  <si>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</si>
  <si>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</si>
  <si>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</si>
  <si>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</si>
  <si>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</si>
  <si>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</si>
  <si>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</si>
  <si>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</si>
  <si>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</si>
  <si>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</si>
  <si>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</si>
  <si>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</si>
  <si>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</si>
  <si>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</si>
  <si>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</si>
  <si>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</si>
  <si>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</si>
  <si>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</si>
  <si>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</si>
  <si>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</si>
  <si>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</si>
  <si>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</si>
  <si>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</si>
  <si>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</si>
  <si>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</si>
  <si>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</si>
  <si>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</si>
  <si>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</si>
  <si>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</si>
  <si>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</si>
  <si>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</si>
  <si>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</si>
  <si>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</si>
  <si>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</si>
  <si>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</si>
  <si>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</si>
  <si>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</si>
  <si>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</si>
  <si>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</si>
  <si>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</si>
  <si>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</si>
  <si>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</si>
  <si>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</si>
  <si>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</si>
  <si>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</si>
  <si>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</si>
  <si>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</si>
  <si>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</si>
  <si>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</si>
  <si>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</si>
  <si>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</si>
  <si>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</si>
  <si>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</si>
  <si>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</si>
  <si>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</si>
  <si>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</si>
  <si>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</si>
  <si>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</si>
  <si>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</si>
  <si>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</si>
  <si>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</si>
  <si>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</si>
  <si>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</si>
  <si>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</si>
  <si>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</si>
  <si>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</si>
  <si>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</si>
  <si>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</si>
  <si>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</si>
  <si>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</si>
  <si>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</si>
  <si>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</si>
  <si>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</si>
  <si>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</si>
  <si>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</si>
  <si>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</si>
  <si>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</si>
  <si>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</si>
  <si>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</si>
  <si>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</si>
  <si>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</si>
  <si>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</si>
  <si>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</si>
  <si>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</si>
  <si>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</si>
  <si>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</si>
  <si>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</si>
  <si>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</si>
  <si>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</si>
  <si>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</si>
  <si>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</si>
  <si>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</si>
  <si>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</si>
  <si>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</si>
  <si>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</si>
  <si>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</si>
  <si>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</si>
  <si>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</si>
  <si>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</si>
  <si>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</si>
  <si>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</si>
  <si>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</si>
  <si>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</si>
  <si>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</si>
  <si>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</si>
  <si>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</si>
  <si>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</si>
  <si>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</si>
  <si>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</si>
  <si>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</si>
  <si>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</si>
  <si>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</si>
  <si>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</si>
  <si>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</si>
  <si>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</si>
  <si>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</si>
  <si>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</si>
  <si>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</si>
  <si>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</si>
  <si>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</si>
  <si>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</si>
  <si>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</si>
  <si>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</si>
  <si>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</si>
  <si>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</si>
  <si>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</si>
  <si>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</si>
  <si>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</si>
  <si>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</si>
  <si>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</si>
  <si>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</si>
  <si>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</si>
  <si>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</si>
  <si>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</si>
  <si>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</si>
  <si>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</si>
  <si>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</si>
  <si>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</si>
  <si>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</si>
  <si>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</si>
  <si>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</si>
  <si>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</si>
  <si>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</si>
  <si>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</si>
  <si>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</si>
  <si>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</si>
  <si>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</si>
  <si>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</si>
  <si>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</si>
  <si>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</si>
  <si>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</si>
  <si>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</si>
  <si>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</si>
  <si>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</si>
  <si>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</si>
  <si>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</si>
  <si>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</si>
  <si>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</si>
  <si>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</si>
  <si>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</si>
  <si>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</si>
  <si>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</si>
  <si>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</si>
  <si>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</si>
  <si>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</si>
  <si>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</si>
  <si>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</si>
  <si>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</si>
  <si>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</si>
  <si>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</si>
  <si>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</si>
  <si>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</si>
  <si>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</si>
  <si>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</si>
  <si>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</si>
  <si>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</si>
  <si>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</si>
  <si>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</si>
  <si>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</si>
  <si>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</si>
  <si>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</si>
  <si>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</si>
  <si>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</si>
  <si>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</si>
  <si>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</si>
  <si>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</si>
  <si>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</si>
  <si>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</si>
  <si>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</si>
  <si>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</si>
  <si>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</si>
  <si>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</si>
  <si>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</si>
  <si>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</si>
  <si>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</si>
  <si>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</si>
  <si>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</si>
  <si>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</si>
  <si>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</si>
  <si>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</si>
  <si>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</si>
  <si>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</si>
  <si>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</si>
  <si>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</si>
  <si>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</si>
  <si>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</si>
  <si>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</si>
  <si>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</si>
  <si>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</si>
  <si>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</si>
  <si>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</si>
  <si>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</si>
  <si>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</si>
  <si>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</si>
  <si>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</si>
  <si>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</si>
  <si>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</si>
  <si>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</si>
  <si>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</si>
  <si>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</si>
  <si>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</si>
  <si>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</si>
  <si>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</si>
  <si>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</si>
  <si>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</si>
  <si>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</si>
  <si>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</si>
  <si>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</si>
  <si>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</si>
  <si>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</si>
  <si>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</si>
  <si>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</si>
  <si>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</si>
  <si>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</si>
  <si>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</si>
  <si>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</si>
  <si>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</si>
  <si>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</si>
  <si>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</si>
  <si>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</si>
  <si>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</si>
  <si>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</si>
  <si>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</si>
  <si>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</si>
  <si>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</si>
  <si>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</si>
  <si>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</si>
  <si>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</si>
  <si>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</si>
  <si>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</si>
  <si>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</si>
  <si>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</si>
  <si>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</si>
  <si>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</si>
  <si>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</si>
  <si>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</si>
  <si>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</si>
  <si>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</si>
  <si>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</si>
  <si>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</si>
  <si>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</si>
  <si>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</si>
  <si>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</si>
  <si>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</si>
  <si>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</si>
  <si>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</si>
  <si>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</si>
  <si>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</si>
  <si>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</si>
  <si>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</si>
  <si>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</si>
  <si>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</si>
  <si>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</si>
  <si>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</si>
  <si>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</si>
  <si>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</si>
  <si>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</si>
  <si>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</si>
  <si>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</si>
  <si>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</si>
  <si>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</si>
  <si>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</si>
  <si>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</si>
  <si>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</si>
  <si>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</si>
  <si>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</si>
  <si>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</si>
  <si>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</si>
  <si>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</si>
  <si>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</si>
  <si>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</si>
  <si>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</si>
  <si>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</si>
  <si>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</si>
  <si>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</si>
  <si>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</si>
  <si>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</si>
  <si>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</si>
  <si>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</si>
  <si>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</si>
  <si>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</si>
  <si>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</si>
  <si>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</si>
  <si>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</si>
  <si>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</si>
  <si>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</si>
  <si>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</si>
  <si>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</si>
  <si>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</si>
  <si>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</si>
  <si>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</si>
  <si>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</si>
  <si>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</si>
  <si>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</si>
  <si>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</si>
  <si>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</si>
  <si>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</si>
  <si>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</si>
  <si>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</si>
  <si>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</si>
  <si>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</si>
  <si>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</si>
  <si>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</si>
  <si>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</si>
  <si>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</si>
  <si>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</si>
  <si>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</si>
  <si>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</si>
  <si>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</si>
  <si>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</si>
  <si>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</si>
  <si>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</si>
  <si>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</si>
  <si>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</si>
  <si>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</si>
  <si>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</si>
  <si>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</si>
  <si>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</si>
  <si>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</si>
  <si>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</si>
  <si>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</si>
  <si>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</si>
  <si>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</si>
  <si>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</si>
  <si>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</si>
  <si>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</si>
  <si>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</si>
  <si>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</si>
  <si>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</si>
  <si>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</si>
  <si>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</si>
  <si>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</si>
  <si>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</si>
  <si>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</si>
  <si>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</si>
  <si>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</si>
  <si>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</si>
  <si>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</si>
  <si>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</si>
  <si>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</si>
  <si>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</si>
  <si>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</si>
  <si>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</si>
  <si>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</si>
  <si>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</si>
  <si>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</si>
  <si>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</si>
  <si>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</si>
  <si>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</si>
  <si>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</si>
  <si>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</si>
  <si>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</si>
  <si>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</si>
  <si>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</si>
  <si>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</si>
  <si>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</si>
  <si>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</si>
  <si>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</si>
  <si>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</si>
  <si>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</si>
  <si>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</si>
  <si>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</si>
  <si>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</si>
  <si>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</si>
  <si>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</si>
  <si>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</si>
  <si>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</si>
  <si>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</si>
  <si>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</si>
  <si>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</si>
  <si>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</si>
  <si>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</si>
  <si>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</si>
  <si>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</si>
  <si>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</si>
  <si>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</si>
  <si>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</si>
  <si>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</si>
  <si>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</si>
  <si>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</si>
  <si>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</si>
  <si>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</si>
  <si>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</si>
  <si>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</si>
  <si>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</si>
  <si>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</si>
  <si>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</si>
  <si>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</si>
  <si>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</si>
  <si>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</si>
  <si>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</si>
  <si>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</si>
  <si>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</si>
  <si>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</si>
  <si>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</si>
  <si>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</si>
  <si>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</si>
  <si>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</si>
  <si>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</si>
  <si>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</si>
  <si>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</si>
  <si>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</si>
  <si>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</si>
  <si>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</si>
  <si>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</si>
  <si>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</si>
  <si>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</si>
  <si>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</si>
  <si>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</si>
  <si>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</si>
  <si>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</si>
  <si>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</si>
  <si>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</si>
  <si>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</si>
  <si>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</si>
  <si>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</si>
  <si>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</si>
  <si>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</si>
  <si>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</si>
  <si>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</si>
  <si>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</si>
  <si>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</si>
  <si>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</si>
  <si>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</si>
  <si>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</si>
  <si>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</si>
  <si>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</si>
  <si>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</si>
  <si>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</si>
  <si>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</si>
  <si>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</si>
  <si>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</si>
  <si>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</si>
  <si>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</si>
  <si>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</si>
  <si>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</si>
  <si>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</si>
  <si>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</si>
  <si>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</si>
  <si>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</si>
  <si>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</si>
  <si>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</si>
  <si>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</si>
  <si>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</si>
  <si>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</si>
  <si>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</si>
  <si>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</si>
  <si>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</si>
  <si>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</si>
  <si>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</si>
  <si>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</si>
  <si>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</si>
  <si>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</si>
  <si>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</si>
  <si>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</si>
  <si>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</si>
  <si>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</si>
  <si>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</si>
  <si>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</si>
  <si>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</si>
  <si>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</si>
  <si>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</si>
  <si>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</si>
  <si>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</si>
  <si>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</si>
  <si>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</si>
  <si>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</si>
  <si>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</si>
  <si>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</si>
  <si>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</si>
  <si>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</si>
  <si>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</si>
  <si>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</si>
  <si>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</si>
  <si>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</si>
  <si>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</si>
  <si>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</si>
  <si>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</si>
  <si>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</si>
  <si>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</si>
  <si>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</si>
  <si>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</si>
  <si>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</si>
  <si>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</si>
  <si>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</si>
  <si>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</si>
  <si>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</si>
  <si>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</si>
  <si>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</si>
  <si>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</si>
  <si>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</si>
  <si>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</si>
  <si>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</si>
  <si>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</si>
  <si>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</si>
  <si>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</si>
  <si>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</si>
  <si>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</si>
  <si>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</si>
  <si>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</si>
  <si>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</si>
  <si>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</si>
  <si>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</si>
  <si>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</si>
  <si>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</si>
  <si>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</si>
  <si>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</si>
  <si>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</si>
  <si>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</si>
  <si>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</si>
  <si>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</si>
  <si>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</si>
  <si>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</si>
  <si>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</si>
  <si>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</si>
  <si>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</si>
  <si>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</si>
  <si>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</si>
  <si>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</si>
  <si>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</si>
  <si>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</si>
  <si>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</si>
  <si>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</si>
  <si>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</si>
  <si>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</si>
  <si>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</si>
  <si>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</si>
  <si>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</si>
  <si>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</si>
  <si>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</si>
  <si>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</si>
  <si>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</si>
  <si>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</si>
  <si>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</si>
  <si>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</si>
  <si>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</si>
  <si>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</si>
  <si>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</si>
  <si>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</si>
  <si>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</si>
  <si>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</si>
  <si>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</si>
  <si>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</si>
  <si>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</si>
  <si>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</si>
  <si>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</si>
  <si>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</si>
  <si>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</si>
  <si>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</si>
  <si>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</si>
  <si>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</si>
  <si>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</si>
  <si>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</si>
  <si>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</si>
  <si>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</si>
  <si>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</si>
  <si>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</si>
  <si>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</si>
  <si>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</si>
  <si>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</si>
  <si>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</si>
  <si>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</si>
  <si>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</si>
  <si>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</si>
  <si>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</si>
  <si>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</si>
  <si>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</si>
  <si>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</si>
  <si>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</si>
  <si>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</si>
  <si>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</si>
  <si>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</si>
  <si>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</si>
  <si>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</si>
  <si>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</si>
  <si>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</si>
  <si>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</si>
  <si>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</si>
  <si>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</si>
  <si>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</si>
  <si>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</si>
  <si>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</si>
  <si>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</si>
  <si>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</si>
  <si>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</si>
  <si>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</si>
  <si>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</si>
  <si>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</si>
  <si>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</si>
  <si>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</si>
  <si>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</si>
  <si>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</si>
  <si>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</si>
  <si>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</si>
  <si>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</si>
  <si>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</si>
  <si>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</si>
  <si>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</si>
  <si>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</si>
  <si>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</si>
  <si>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</si>
  <si>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</si>
  <si>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</si>
  <si>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</si>
  <si>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</si>
  <si>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</si>
  <si>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</si>
  <si>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</si>
  <si>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</si>
  <si>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</si>
  <si>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</si>
  <si>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</si>
  <si>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</si>
  <si>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</si>
  <si>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</si>
  <si>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</si>
  <si>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</si>
  <si>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</si>
  <si>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</si>
  <si>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</si>
  <si>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</si>
  <si>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</si>
  <si>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</si>
  <si>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</si>
  <si>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</si>
  <si>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</si>
  <si>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</si>
  <si>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</si>
  <si>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</si>
  <si>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</si>
  <si>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</si>
  <si>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</si>
  <si>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</si>
  <si>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</si>
  <si>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</si>
  <si>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</si>
  <si>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</si>
  <si>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</si>
  <si>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</si>
  <si>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</si>
  <si>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</si>
  <si>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</si>
  <si>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</si>
  <si>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</si>
  <si>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</si>
  <si>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</si>
  <si>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</si>
  <si>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</si>
  <si>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</si>
  <si>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</si>
  <si>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</si>
  <si>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</si>
  <si>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</si>
  <si>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</si>
  <si>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</si>
  <si>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</si>
  <si>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</si>
  <si>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</si>
  <si>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</si>
  <si>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</si>
  <si>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</si>
  <si>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</si>
  <si>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</si>
  <si>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</si>
  <si>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</si>
  <si>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</si>
  <si>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</si>
  <si>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</si>
  <si>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</si>
  <si>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</si>
  <si>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</si>
  <si>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</si>
  <si>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</si>
  <si>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</si>
  <si>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</si>
  <si>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</si>
  <si>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</si>
  <si>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</si>
  <si>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</si>
  <si>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</si>
  <si>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</si>
  <si>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</si>
  <si>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</si>
  <si>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</si>
  <si>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</si>
  <si>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</si>
  <si>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</si>
  <si>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</si>
  <si>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</si>
  <si>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</si>
  <si>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</si>
  <si>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</si>
  <si>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</si>
  <si>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</si>
  <si>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</si>
  <si>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</si>
  <si>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</si>
  <si>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</si>
  <si>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</si>
  <si>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</si>
  <si>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</si>
  <si>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</si>
  <si>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</si>
  <si>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</si>
  <si>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</si>
  <si>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</si>
  <si>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</si>
  <si>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</si>
  <si>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</si>
  <si>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</si>
  <si>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</si>
  <si>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</si>
  <si>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</si>
  <si>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</si>
  <si>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</si>
  <si>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</si>
  <si>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</si>
  <si>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</si>
  <si>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</si>
  <si>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</si>
  <si>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</si>
  <si>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</si>
  <si>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</si>
  <si>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</si>
  <si>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</si>
  <si>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</si>
  <si>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</si>
  <si>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</si>
  <si>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</si>
  <si>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</si>
  <si>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</si>
  <si>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</si>
  <si>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</si>
  <si>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</si>
  <si>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</si>
  <si>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</si>
  <si>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</si>
  <si>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</si>
  <si>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</si>
  <si>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</si>
  <si>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</si>
  <si>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</si>
  <si>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</si>
  <si>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</si>
  <si>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</si>
  <si>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</si>
  <si>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</si>
  <si>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</si>
  <si>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</si>
  <si>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</si>
  <si>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</si>
  <si>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</si>
  <si>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</si>
  <si>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</si>
  <si>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</si>
  <si>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</si>
  <si>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</si>
  <si>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</si>
  <si>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</si>
  <si>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</si>
  <si>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</si>
  <si>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</si>
  <si>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</si>
  <si>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</si>
  <si>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</si>
  <si>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</si>
  <si>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</si>
  <si>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</si>
  <si>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</si>
  <si>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</si>
  <si>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</si>
  <si>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</si>
  <si>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</si>
  <si>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</si>
  <si>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</si>
  <si>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</si>
  <si>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</si>
  <si>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</si>
  <si>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</si>
  <si>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</si>
  <si>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</si>
  <si>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</si>
  <si>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</si>
  <si>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</si>
  <si>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</si>
  <si>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</si>
  <si>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</si>
  <si>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</si>
  <si>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</si>
  <si>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</si>
  <si>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</si>
  <si>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</si>
  <si>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</si>
  <si>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</si>
  <si>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</si>
  <si>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</si>
  <si>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</si>
  <si>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</si>
  <si>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</si>
  <si>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</si>
  <si>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</si>
  <si>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</si>
  <si>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</si>
  <si>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</si>
  <si>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</si>
  <si>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</si>
  <si>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</si>
  <si>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</si>
  <si>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</si>
  <si>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</si>
  <si>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</si>
  <si>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</si>
  <si>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</si>
  <si>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</si>
  <si>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</si>
  <si>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</si>
  <si>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</si>
  <si>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</si>
  <si>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</si>
  <si>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</si>
  <si>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</si>
  <si>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</si>
  <si>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</si>
  <si>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</si>
  <si>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</si>
  <si>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</si>
  <si>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</si>
  <si>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</si>
  <si>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</si>
  <si>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</si>
  <si>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</si>
  <si>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</si>
  <si>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</si>
  <si>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</si>
  <si>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</si>
  <si>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</si>
  <si>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</si>
  <si>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</si>
  <si>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</si>
  <si>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</si>
  <si>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</si>
  <si>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</si>
  <si>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</si>
  <si>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</si>
  <si>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</si>
  <si>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</si>
  <si>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</si>
  <si>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</si>
  <si>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</si>
  <si>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</si>
  <si>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</si>
  <si>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</si>
  <si>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</si>
  <si>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</si>
  <si>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</si>
  <si>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</si>
  <si>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</si>
  <si>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</si>
  <si>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</si>
  <si>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</si>
  <si>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</si>
  <si>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</si>
  <si>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</si>
  <si>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</si>
  <si>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</si>
  <si>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</si>
  <si>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</si>
  <si>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</si>
  <si>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</si>
  <si>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</si>
  <si>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</si>
  <si>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</si>
  <si>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</si>
  <si>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</si>
  <si>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</si>
  <si>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</si>
  <si>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</si>
  <si>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</si>
  <si>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</si>
  <si>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</si>
  <si>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</si>
  <si>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</si>
  <si>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</si>
  <si>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</si>
  <si>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</si>
  <si>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</si>
  <si>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</si>
  <si>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</si>
  <si>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</si>
  <si>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</si>
  <si>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</si>
  <si>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</si>
  <si>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</si>
  <si>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</si>
  <si>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</si>
  <si>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</si>
  <si>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</si>
  <si>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</si>
  <si>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</si>
  <si>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</si>
  <si>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</si>
  <si>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</si>
  <si>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</si>
  <si>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</si>
  <si>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</si>
  <si>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</si>
  <si>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</si>
  <si>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</si>
  <si>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</si>
  <si>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</si>
  <si>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</si>
  <si>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</si>
  <si>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</si>
  <si>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</si>
  <si>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</si>
  <si>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</si>
  <si>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</si>
  <si>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</si>
  <si>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</si>
  <si>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</si>
  <si>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</si>
  <si>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</si>
  <si>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</si>
  <si>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</si>
  <si>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</si>
  <si>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</si>
  <si>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</si>
  <si>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</si>
  <si>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</si>
  <si>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</si>
  <si>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</si>
  <si>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</si>
  <si>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</si>
  <si>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</si>
  <si>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</si>
  <si>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</si>
  <si>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</si>
  <si>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</si>
  <si>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</si>
  <si>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</si>
  <si>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</si>
  <si>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</si>
  <si>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</si>
  <si>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</si>
  <si>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</si>
  <si>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</si>
  <si>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</si>
  <si>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</si>
  <si>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</si>
  <si>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</si>
  <si>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</si>
  <si>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</si>
  <si>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</si>
  <si>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</si>
  <si>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</si>
  <si>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</si>
  <si>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</si>
  <si>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</si>
  <si>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</si>
  <si>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</si>
  <si>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</si>
  <si>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</si>
  <si>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</si>
  <si>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</si>
  <si>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</si>
  <si>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</si>
  <si>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</si>
  <si>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</si>
  <si>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</si>
  <si>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</si>
  <si>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</si>
  <si>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</si>
  <si>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</si>
  <si>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</si>
  <si>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</si>
  <si>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</si>
  <si>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</si>
  <si>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</si>
  <si>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</si>
  <si>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</si>
  <si>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</si>
  <si>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</si>
  <si>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</si>
  <si>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</si>
  <si>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</si>
  <si>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</si>
  <si>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</si>
  <si>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</si>
  <si>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</si>
  <si>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</si>
  <si>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</si>
  <si>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</si>
  <si>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</si>
  <si>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</si>
  <si>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</si>
  <si>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</si>
  <si>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</si>
  <si>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</si>
  <si>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</si>
  <si>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</si>
  <si>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</si>
  <si>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</si>
  <si>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</si>
  <si>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</si>
  <si>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</si>
  <si>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</si>
  <si>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</si>
  <si>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</si>
  <si>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</si>
  <si>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</si>
  <si>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</si>
  <si>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</si>
  <si>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</si>
  <si>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</si>
  <si>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</si>
  <si>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</si>
  <si>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</si>
  <si>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</si>
  <si>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</si>
  <si>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</si>
  <si>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</si>
  <si>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</si>
  <si>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</si>
  <si>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</si>
  <si>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</si>
  <si>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</si>
  <si>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</si>
  <si>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</si>
  <si>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</si>
  <si>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</si>
  <si>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</si>
  <si>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</si>
  <si>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</si>
  <si>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</si>
  <si>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</si>
  <si>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</si>
  <si>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</si>
  <si>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</si>
  <si>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</si>
  <si>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</si>
  <si>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</si>
  <si>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</si>
  <si>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</si>
  <si>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</si>
  <si>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</si>
  <si>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</si>
  <si>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</si>
  <si>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</si>
  <si>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</si>
  <si>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</si>
  <si>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</si>
  <si>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</si>
  <si>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</si>
  <si>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</si>
  <si>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</si>
  <si>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</si>
  <si>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</si>
  <si>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</si>
  <si>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</si>
  <si>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</si>
  <si>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</si>
  <si>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</si>
  <si>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</si>
  <si>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</si>
  <si>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</si>
  <si>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</si>
  <si>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</si>
  <si>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</si>
  <si>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</si>
  <si>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</si>
  <si>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</si>
  <si>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</si>
  <si>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</si>
  <si>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</si>
  <si>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</si>
  <si>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</si>
  <si>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</si>
  <si>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</si>
  <si>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</si>
  <si>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</si>
  <si>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</si>
  <si>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</si>
  <si>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</si>
  <si>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</si>
  <si>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</si>
  <si>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</si>
  <si>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</si>
  <si>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</si>
  <si>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</si>
  <si>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</si>
  <si>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</si>
  <si>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</si>
  <si>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</si>
  <si>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</si>
  <si>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</si>
  <si>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</si>
  <si>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</si>
  <si>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</si>
  <si>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</si>
  <si>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</si>
  <si>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</si>
  <si>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</si>
  <si>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</si>
  <si>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</si>
  <si>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</si>
  <si>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</si>
  <si>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</si>
  <si>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</si>
  <si>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</si>
  <si>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</si>
  <si>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</si>
  <si>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</si>
  <si>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</si>
  <si>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</si>
  <si>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</si>
  <si>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</si>
  <si>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</si>
  <si>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</si>
  <si>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</si>
  <si>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</si>
  <si>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</si>
  <si>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</si>
  <si>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</si>
  <si>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</si>
  <si>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</si>
  <si>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</si>
  <si>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</si>
  <si>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</si>
  <si>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</si>
  <si>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</si>
  <si>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</si>
  <si>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</si>
  <si>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</si>
  <si>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</si>
  <si>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</si>
  <si>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</si>
  <si>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</si>
  <si>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</si>
  <si>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</si>
  <si>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</si>
  <si>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</si>
  <si>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</si>
  <si>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</si>
  <si>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</si>
  <si>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</si>
  <si>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</si>
  <si>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</si>
  <si>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</si>
  <si>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</si>
  <si>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</si>
  <si>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</si>
  <si>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</si>
  <si>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</si>
  <si>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</si>
  <si>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</si>
  <si>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</si>
  <si>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</si>
  <si>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</si>
  <si>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</si>
  <si>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</si>
  <si>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</si>
  <si>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</si>
  <si>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</si>
  <si>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</si>
  <si>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</si>
  <si>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</si>
  <si>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</si>
  <si>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</si>
  <si>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</si>
  <si>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</si>
  <si>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</si>
  <si>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</si>
  <si>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</si>
  <si>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</si>
  <si>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</si>
  <si>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</si>
  <si>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</si>
  <si>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</si>
  <si>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</si>
  <si>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</si>
  <si>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</si>
  <si>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</si>
  <si>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</si>
  <si>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</si>
  <si>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</si>
  <si>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</si>
  <si>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</si>
  <si>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</si>
  <si>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</si>
  <si>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</si>
  <si>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</si>
  <si>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</si>
  <si>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</si>
  <si>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</si>
  <si>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</si>
  <si>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</si>
  <si>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</si>
  <si>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</si>
  <si>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</si>
  <si>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</si>
  <si>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</si>
  <si>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</si>
  <si>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</si>
  <si>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</si>
  <si>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</si>
  <si>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</si>
  <si>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</si>
  <si>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</si>
  <si>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</si>
  <si>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</si>
  <si>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</si>
  <si>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</si>
  <si>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</si>
  <si>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</si>
  <si>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</si>
  <si>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</si>
  <si>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</si>
  <si>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</si>
  <si>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</si>
  <si>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</si>
  <si>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</si>
  <si>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</si>
  <si>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</si>
  <si>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</si>
  <si>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</si>
  <si>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</si>
  <si>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</si>
  <si>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</si>
  <si>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</si>
  <si>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</si>
  <si>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</si>
  <si>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</si>
  <si>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</si>
  <si>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</si>
  <si>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</si>
  <si>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</si>
  <si>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</si>
  <si>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</si>
  <si>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</si>
  <si>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</si>
  <si>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</si>
  <si>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</si>
  <si>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</si>
  <si>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</si>
  <si>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</si>
  <si>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</si>
  <si>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</si>
  <si>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</si>
  <si>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</si>
  <si>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</si>
  <si>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</si>
  <si>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</si>
  <si>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</si>
  <si>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</si>
  <si>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</si>
  <si>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</si>
  <si>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</si>
  <si>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</si>
  <si>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</si>
  <si>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</si>
  <si>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</si>
  <si>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</si>
  <si>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</si>
  <si>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</si>
  <si>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</si>
  <si>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</si>
  <si>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</si>
  <si>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</si>
  <si>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</si>
  <si>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</si>
  <si>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</si>
  <si>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</si>
  <si>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</si>
  <si>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</si>
  <si>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</si>
  <si>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</si>
  <si>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</si>
  <si>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</si>
  <si>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</si>
  <si>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</si>
  <si>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</si>
  <si>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</si>
  <si>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</si>
  <si>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</si>
  <si>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</si>
  <si>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</si>
  <si>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</si>
  <si>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</si>
  <si>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</si>
  <si>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</si>
  <si>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</si>
  <si>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</si>
  <si>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</si>
  <si>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</si>
  <si>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</si>
  <si>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</si>
  <si>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</si>
  <si>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</si>
  <si>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</si>
  <si>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</si>
  <si>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</si>
  <si>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</si>
  <si>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</si>
  <si>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</si>
  <si>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</si>
  <si>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</si>
  <si>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</si>
  <si>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</si>
  <si>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</si>
  <si>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</si>
  <si>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</si>
  <si>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</si>
  <si>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</si>
  <si>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</si>
  <si>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</si>
  <si>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</si>
  <si>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</si>
  <si>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</si>
  <si>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</si>
  <si>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</si>
  <si>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</si>
  <si>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</si>
  <si>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</si>
  <si>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</si>
  <si>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</si>
  <si>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</si>
  <si>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</si>
  <si>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</si>
  <si>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</si>
  <si>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</si>
  <si>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</si>
  <si>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</si>
  <si>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</si>
  <si>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</si>
  <si>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</si>
  <si>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</si>
  <si>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</si>
  <si>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</si>
  <si>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</si>
  <si>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</si>
  <si>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</si>
  <si>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</si>
  <si>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</si>
  <si>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</si>
  <si>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</si>
  <si>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</si>
  <si>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</si>
  <si>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</si>
  <si>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</si>
  <si>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</si>
  <si>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</si>
  <si>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</si>
  <si>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</si>
  <si>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</si>
  <si>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</si>
  <si>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</si>
  <si>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</si>
  <si>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</si>
  <si>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</si>
  <si>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</si>
  <si>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</si>
  <si>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</si>
  <si>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</si>
  <si>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</si>
  <si>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</si>
  <si>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</si>
  <si>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</si>
  <si>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</si>
  <si>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</si>
  <si>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</si>
  <si>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</si>
  <si>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</si>
  <si>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</si>
  <si>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</si>
  <si>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</si>
  <si>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</si>
  <si>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</si>
  <si>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</si>
  <si>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</si>
  <si>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</si>
  <si>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</si>
  <si>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</si>
  <si>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</si>
  <si>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</si>
  <si>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</si>
  <si>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</si>
  <si>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</si>
  <si>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</si>
  <si>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</si>
  <si>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</si>
  <si>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</si>
  <si>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</si>
  <si>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</si>
  <si>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</si>
  <si>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</si>
  <si>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</si>
  <si>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</si>
  <si>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</si>
  <si>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</si>
  <si>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</si>
  <si>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</si>
  <si>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</si>
  <si>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</si>
  <si>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</si>
  <si>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</si>
  <si>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</si>
  <si>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</si>
  <si>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</si>
  <si>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</si>
  <si>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</si>
  <si>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</si>
  <si>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</si>
  <si>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</si>
  <si>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</si>
  <si>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</si>
  <si>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</si>
  <si>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</si>
  <si>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</si>
  <si>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</si>
  <si>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</si>
  <si>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</si>
  <si>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</si>
  <si>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</si>
  <si>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</si>
  <si>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</si>
  <si>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</si>
  <si>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</si>
  <si>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</si>
  <si>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</si>
  <si>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</si>
  <si>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</si>
  <si>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</si>
  <si>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</si>
  <si>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</si>
  <si>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</si>
  <si>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</si>
  <si>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</si>
  <si>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</si>
  <si>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</si>
  <si>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</si>
  <si>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</si>
  <si>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</si>
  <si>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</si>
  <si>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</si>
  <si>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</si>
  <si>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</si>
  <si>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</si>
  <si>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</si>
  <si>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</si>
  <si>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</si>
  <si>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</si>
  <si>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</si>
  <si>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</si>
  <si>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</si>
  <si>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</si>
  <si>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</si>
  <si>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</si>
  <si>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</si>
  <si>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</si>
  <si>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</si>
  <si>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</si>
  <si>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</si>
  <si>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</si>
  <si>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</si>
  <si>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</si>
  <si>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</si>
  <si>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</si>
  <si>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</si>
  <si>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</si>
  <si>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</si>
  <si>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</si>
  <si>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</si>
  <si>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</si>
  <si>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</si>
  <si>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</si>
  <si>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</si>
  <si>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</si>
  <si>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</si>
  <si>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</si>
  <si>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</si>
  <si>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</si>
  <si>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</si>
  <si>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</si>
  <si>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</si>
  <si>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</si>
  <si>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</si>
  <si>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</si>
  <si>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</si>
  <si>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</si>
  <si>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</si>
  <si>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</si>
  <si>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</si>
  <si>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</si>
  <si>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</si>
  <si>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</si>
  <si>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</si>
  <si>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</si>
  <si>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</si>
  <si>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</si>
  <si>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</si>
  <si>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</si>
  <si>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</si>
  <si>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</si>
  <si>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</si>
  <si>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</si>
  <si>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</si>
  <si>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</si>
  <si>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</si>
  <si>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</si>
  <si>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</si>
  <si>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</si>
  <si>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</si>
  <si>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</si>
  <si>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</si>
  <si>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</si>
  <si>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</si>
  <si>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</si>
  <si>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</si>
  <si>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</si>
  <si>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</si>
  <si>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</si>
  <si>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</si>
  <si>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</si>
  <si>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</si>
  <si>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</si>
  <si>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</si>
  <si>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</si>
  <si>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</si>
  <si>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</si>
  <si>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</si>
  <si>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</si>
  <si>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</si>
  <si>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</si>
  <si>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</si>
  <si>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</si>
  <si>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</si>
  <si>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</si>
  <si>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</si>
  <si>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</si>
  <si>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</si>
  <si>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</si>
  <si>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</si>
  <si>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</si>
  <si>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</si>
  <si>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</si>
  <si>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</si>
  <si>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</si>
  <si>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</si>
  <si>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</si>
  <si>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</si>
  <si>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</si>
  <si>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</si>
  <si>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</si>
  <si>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</si>
  <si>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</si>
  <si>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</si>
  <si>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</si>
  <si>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</si>
  <si>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</si>
  <si>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</si>
  <si>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</si>
  <si>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</si>
  <si>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</si>
  <si>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</si>
  <si>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</si>
  <si>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</si>
  <si>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</si>
  <si>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</si>
  <si>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</si>
  <si>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</si>
  <si>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</si>
  <si>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</si>
  <si>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</si>
  <si>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</si>
  <si>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</si>
  <si>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</si>
  <si>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</si>
  <si>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</si>
  <si>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</si>
  <si>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</si>
  <si>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</si>
  <si>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</si>
  <si>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</si>
  <si>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</si>
  <si>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</si>
  <si>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</si>
  <si>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</si>
  <si>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</si>
  <si>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</si>
  <si>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</si>
  <si>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</si>
  <si>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</si>
  <si>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</si>
  <si>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</si>
  <si>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</si>
  <si>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</si>
  <si>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</si>
  <si>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</si>
  <si>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</si>
  <si>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</si>
  <si>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</si>
  <si>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</si>
  <si>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</si>
  <si>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</si>
  <si>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</si>
  <si>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</si>
  <si>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</si>
  <si>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</si>
  <si>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</si>
  <si>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</si>
  <si>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</si>
  <si>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</si>
  <si>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</si>
  <si>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</si>
  <si>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</si>
  <si>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</si>
  <si>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</si>
  <si>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</si>
  <si>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</si>
  <si>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</si>
  <si>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</si>
  <si>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</si>
  <si>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</si>
  <si>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</si>
  <si>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</si>
  <si>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</si>
  <si>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</si>
  <si>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</si>
  <si>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</si>
  <si>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</si>
  <si>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</si>
  <si>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</si>
  <si>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</si>
  <si>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</si>
  <si>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</si>
  <si>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</si>
  <si>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</si>
  <si>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</si>
  <si>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</si>
  <si>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</si>
  <si>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</si>
  <si>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</si>
  <si>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</si>
  <si>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</si>
  <si>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</si>
  <si>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</si>
  <si>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</si>
  <si>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</si>
  <si>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</si>
  <si>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</si>
  <si>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</si>
  <si>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</si>
  <si>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</si>
  <si>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</si>
  <si>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</si>
  <si>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</si>
  <si>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</si>
  <si>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</si>
  <si>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</si>
  <si>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</si>
  <si>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</si>
  <si>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</si>
  <si>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</si>
  <si>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</si>
  <si>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</si>
  <si>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</si>
  <si>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</si>
  <si>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</si>
  <si>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</si>
  <si>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</si>
  <si>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</si>
  <si>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</si>
  <si>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</si>
  <si>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</si>
  <si>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</si>
  <si>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</si>
  <si>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</si>
  <si>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</si>
  <si>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</si>
  <si>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</si>
  <si>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</si>
  <si>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</si>
  <si>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</si>
  <si>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</si>
  <si>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</si>
  <si>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</si>
  <si>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</si>
  <si>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</si>
  <si>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</si>
  <si>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</si>
  <si>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</si>
  <si>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</si>
  <si>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</si>
  <si>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</si>
  <si>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</si>
  <si>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</si>
  <si>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</si>
  <si>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</si>
  <si>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</si>
  <si>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</si>
  <si>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</si>
  <si>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</si>
  <si>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</si>
  <si>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</si>
  <si>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</si>
  <si>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</si>
  <si>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</si>
  <si>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</si>
  <si>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</si>
  <si>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</si>
  <si>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</si>
  <si>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</si>
  <si>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</si>
  <si>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</si>
  <si>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</si>
  <si>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</si>
  <si>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</si>
  <si>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</si>
  <si>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</si>
  <si>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</si>
  <si>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</si>
  <si>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</si>
  <si>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</si>
  <si>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</si>
  <si>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</si>
  <si>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</si>
  <si>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</si>
  <si>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</si>
  <si>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</si>
  <si>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</si>
  <si>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</si>
  <si>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</si>
  <si>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</si>
  <si>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</si>
  <si>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</si>
  <si>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</si>
  <si>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</si>
  <si>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</si>
  <si>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</si>
  <si>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</si>
  <si>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</si>
  <si>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</si>
  <si>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</si>
  <si>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</si>
  <si>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</si>
  <si>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</si>
  <si>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</si>
  <si>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</si>
  <si>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</si>
  <si>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</si>
  <si>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</si>
  <si>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</si>
  <si>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</si>
  <si>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</si>
  <si>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</si>
  <si>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</si>
  <si>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</si>
  <si>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</si>
  <si>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</si>
  <si>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</si>
  <si>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</si>
  <si>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</si>
  <si>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</si>
  <si>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</si>
  <si>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</si>
  <si>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</si>
  <si>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</si>
  <si>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</si>
  <si>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</si>
  <si>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</si>
  <si>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</si>
  <si>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</si>
  <si>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</si>
  <si>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</si>
  <si>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</si>
  <si>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</si>
  <si>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</si>
  <si>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</si>
  <si>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</si>
  <si>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</si>
  <si>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</si>
  <si>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</si>
  <si>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</si>
  <si>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</si>
  <si>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</si>
  <si>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</si>
  <si>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</si>
  <si>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</si>
  <si>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</si>
  <si>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</si>
  <si>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</si>
  <si>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</si>
  <si>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</si>
  <si>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</si>
  <si>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</si>
  <si>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</si>
  <si>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</si>
  <si>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</si>
  <si>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</si>
  <si>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</si>
  <si>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</si>
  <si>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</si>
  <si>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</si>
  <si>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</si>
  <si>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</si>
  <si>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</si>
  <si>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</si>
  <si>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</si>
  <si>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</si>
  <si>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</si>
  <si>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</si>
  <si>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</si>
  <si>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</si>
  <si>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</si>
  <si>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</si>
  <si>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</si>
  <si>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</si>
  <si>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</si>
  <si>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</si>
  <si>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</si>
  <si>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</si>
  <si>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</si>
  <si>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</si>
  <si>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</si>
  <si>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</si>
  <si>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</si>
  <si>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</si>
  <si>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</si>
  <si>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</si>
  <si>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</si>
  <si>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</si>
  <si>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</si>
  <si>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</si>
  <si>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</si>
  <si>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</si>
  <si>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</si>
  <si>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</si>
  <si>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</si>
  <si>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</si>
  <si>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</si>
  <si>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</si>
  <si>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</si>
  <si>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</si>
  <si>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</si>
  <si>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</si>
  <si>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</si>
  <si>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</si>
  <si>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</si>
  <si>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</si>
  <si>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</si>
  <si>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</si>
  <si>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</si>
  <si>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</si>
  <si>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</si>
  <si>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</si>
  <si>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</si>
  <si>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</si>
  <si>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</si>
  <si>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</si>
  <si>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</si>
  <si>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</si>
  <si>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</si>
  <si>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</si>
  <si>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</si>
  <si>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</si>
  <si>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</si>
  <si>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</si>
  <si>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</si>
  <si>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</si>
  <si>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</si>
  <si>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</si>
  <si>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</si>
  <si>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</si>
  <si>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</si>
  <si>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</si>
  <si>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</si>
  <si>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</si>
  <si>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</si>
  <si>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</si>
  <si>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</si>
  <si>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</si>
  <si>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</si>
  <si>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</si>
  <si>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</si>
  <si>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</si>
  <si>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</si>
  <si>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</si>
  <si>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</si>
  <si>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</si>
  <si>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</si>
  <si>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</si>
  <si>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</si>
  <si>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</si>
  <si>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</si>
  <si>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</si>
  <si>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</si>
  <si>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</si>
  <si>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</si>
  <si>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</si>
  <si>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</si>
  <si>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</si>
  <si>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</si>
  <si>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</si>
  <si>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</si>
  <si>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</si>
  <si>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</si>
  <si>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</si>
  <si>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</si>
  <si>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</si>
  <si>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</si>
  <si>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</si>
  <si>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</si>
  <si>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</si>
  <si>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</si>
  <si>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</si>
  <si>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</si>
  <si>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</si>
  <si>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</si>
  <si>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</si>
  <si>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</si>
  <si>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</si>
  <si>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</si>
  <si>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</si>
  <si>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</si>
  <si>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</si>
  <si>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</si>
  <si>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</si>
  <si>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</si>
  <si>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</si>
  <si>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</si>
  <si>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</si>
  <si>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</si>
  <si>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</si>
  <si>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</si>
  <si>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</si>
  <si>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</si>
  <si>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</si>
  <si>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</si>
  <si>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</si>
  <si>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</si>
  <si>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</si>
  <si>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</si>
  <si>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</si>
  <si>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</si>
  <si>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</si>
  <si>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</si>
  <si>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</si>
  <si>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</si>
  <si>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</si>
  <si>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</si>
  <si>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</si>
  <si>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</si>
  <si>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</si>
  <si>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</si>
  <si>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</si>
  <si>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</si>
  <si>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</si>
  <si>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</si>
  <si>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</si>
  <si>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</si>
  <si>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</si>
  <si>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</si>
  <si>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</si>
  <si>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</si>
  <si>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</si>
  <si>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</si>
  <si>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</si>
  <si>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</si>
  <si>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</si>
  <si>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</si>
  <si>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</si>
  <si>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</si>
  <si>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</si>
  <si>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</si>
  <si>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</si>
  <si>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</si>
  <si>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</si>
  <si>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</si>
  <si>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</si>
  <si>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</si>
  <si>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</si>
  <si>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</si>
  <si>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</si>
  <si>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</si>
  <si>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</si>
  <si>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</si>
  <si>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</si>
  <si>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</si>
  <si>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</si>
  <si>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</si>
  <si>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</si>
  <si>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</si>
  <si>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</si>
  <si>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</si>
  <si>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</si>
  <si>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</si>
  <si>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</si>
  <si>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</si>
  <si>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</si>
  <si>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</si>
  <si>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</si>
  <si>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</si>
  <si>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</si>
  <si>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</si>
  <si>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</si>
  <si>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</si>
  <si>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</si>
  <si>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</si>
  <si>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</si>
  <si>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</si>
  <si>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</si>
  <si>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</si>
  <si>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</si>
  <si>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</si>
  <si>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</si>
  <si>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</si>
  <si>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</si>
  <si>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</si>
  <si>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</si>
  <si>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</si>
  <si>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</si>
  <si>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</si>
  <si>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</si>
  <si>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</si>
  <si>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</si>
  <si>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</si>
  <si>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</si>
  <si>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</si>
  <si>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</si>
  <si>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</si>
  <si>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</si>
  <si>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</si>
  <si>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</si>
  <si>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</si>
  <si>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</si>
  <si>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</si>
  <si>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</si>
  <si>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</si>
  <si>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</si>
  <si>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</si>
  <si>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</si>
  <si>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</si>
  <si>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</si>
  <si>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</si>
  <si>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</si>
  <si>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</si>
  <si>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</si>
  <si>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</si>
  <si>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</si>
  <si>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</si>
  <si>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</si>
  <si>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</si>
  <si>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</si>
  <si>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</si>
  <si>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</si>
  <si>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</si>
  <si>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</si>
  <si>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</si>
  <si>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</si>
  <si>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</si>
  <si>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</si>
  <si>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</si>
  <si>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</si>
  <si>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</si>
  <si>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</si>
  <si>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</si>
  <si>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</si>
  <si>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</si>
  <si>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</si>
  <si>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</si>
  <si>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</si>
  <si>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</si>
  <si>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</si>
  <si>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</si>
  <si>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</si>
  <si>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</si>
  <si>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</si>
  <si>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</si>
  <si>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</si>
  <si>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</si>
  <si>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</si>
  <si>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</si>
  <si>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</si>
  <si>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</si>
  <si>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</si>
  <si>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</si>
  <si>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</si>
  <si>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</si>
  <si>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</si>
  <si>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</si>
  <si>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</si>
  <si>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</si>
  <si>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</si>
  <si>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</si>
  <si>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</si>
  <si>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</si>
  <si>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</si>
  <si>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</si>
  <si>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</si>
  <si>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</si>
  <si>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</si>
  <si>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</si>
  <si>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</si>
  <si>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</si>
  <si>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</si>
  <si>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</si>
  <si>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</si>
  <si>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</si>
  <si>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</si>
  <si>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</si>
  <si>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</si>
  <si>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</si>
  <si>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</si>
  <si>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</si>
  <si>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</si>
  <si>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</si>
  <si>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</si>
  <si>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</si>
  <si>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</si>
  <si>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</si>
  <si>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</si>
  <si>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</si>
  <si>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</si>
  <si>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</si>
  <si>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</si>
  <si>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</si>
  <si>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</si>
  <si>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</si>
  <si>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</si>
  <si>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</si>
  <si>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</si>
  <si>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</si>
  <si>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</si>
  <si>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</si>
  <si>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</si>
  <si>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</si>
  <si>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</si>
  <si>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</si>
  <si>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</si>
  <si>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</si>
  <si>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</si>
  <si>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</si>
  <si>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</si>
  <si>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</si>
  <si>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</si>
  <si>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</si>
  <si>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</si>
  <si>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</si>
  <si>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</si>
  <si>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</si>
  <si>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</si>
  <si>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</si>
  <si>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</si>
  <si>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</si>
  <si>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</si>
  <si>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</si>
  <si>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</si>
  <si>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</si>
  <si>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</si>
  <si>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</si>
  <si>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</si>
  <si>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</si>
  <si>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</si>
  <si>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</si>
  <si>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</si>
  <si>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</si>
  <si>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</si>
  <si>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</si>
  <si>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</si>
  <si>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</si>
  <si>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</si>
  <si>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</si>
  <si>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</si>
  <si>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</si>
  <si>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</si>
  <si>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</si>
  <si>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</si>
  <si>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</si>
  <si>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</si>
  <si>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</si>
  <si>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</si>
  <si>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</si>
  <si>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</si>
  <si>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</si>
  <si>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</si>
  <si>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</si>
  <si>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</si>
  <si>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</si>
  <si>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</si>
  <si>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</si>
  <si>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</si>
  <si>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</si>
  <si>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</si>
  <si>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</si>
  <si>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</si>
  <si>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</si>
  <si>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</si>
  <si>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</si>
  <si>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</si>
  <si>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</si>
  <si>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</si>
  <si>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</si>
  <si>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</si>
  <si>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</si>
  <si>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</si>
  <si>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</si>
  <si>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</si>
  <si>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</si>
  <si>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</si>
  <si>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</si>
  <si>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</si>
  <si>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</si>
  <si>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</si>
  <si>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</si>
  <si>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</si>
  <si>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</si>
  <si>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</si>
  <si>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</si>
  <si>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</si>
  <si>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</si>
  <si>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</si>
  <si>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</si>
  <si>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</si>
  <si>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</si>
  <si>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</si>
  <si>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</si>
  <si>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</si>
  <si>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</si>
  <si>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</si>
  <si>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</si>
  <si>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</si>
  <si>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</si>
  <si>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</si>
  <si>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</si>
  <si>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</si>
  <si>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</si>
  <si>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</si>
  <si>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</si>
  <si>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</si>
  <si>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</si>
  <si>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</si>
  <si>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</si>
  <si>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</si>
  <si>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</si>
  <si>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</si>
  <si>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</si>
  <si>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</si>
  <si>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</si>
  <si>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</si>
  <si>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</si>
  <si>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</si>
  <si>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</si>
  <si>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</si>
  <si>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</si>
  <si>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</si>
  <si>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</si>
  <si>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</si>
  <si>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</si>
  <si>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</si>
  <si>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</si>
  <si>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</si>
  <si>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</si>
  <si>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</si>
  <si>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</si>
  <si>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</si>
  <si>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</si>
  <si>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</si>
  <si>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</si>
  <si>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</si>
  <si>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</si>
  <si>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</si>
  <si>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</si>
  <si>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</si>
  <si>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</si>
  <si>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</si>
  <si>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</si>
  <si>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</si>
  <si>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</si>
  <si>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</si>
  <si>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</si>
  <si>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</si>
  <si>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</si>
  <si>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</si>
  <si>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</si>
  <si>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</si>
  <si>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</si>
  <si>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</si>
  <si>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</si>
  <si>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</si>
  <si>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</si>
  <si>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</si>
  <si>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</si>
  <si>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</si>
  <si>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</si>
  <si>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</si>
  <si>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</si>
  <si>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</si>
  <si>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</si>
  <si>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</si>
  <si>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</si>
  <si>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</si>
  <si>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</si>
  <si>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</si>
  <si>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</si>
  <si>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</si>
  <si>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</si>
  <si>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</si>
  <si>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</si>
  <si>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</si>
  <si>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</si>
  <si>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</si>
  <si>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</si>
  <si>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</si>
  <si>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</si>
  <si>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</si>
  <si>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</si>
  <si>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</si>
  <si>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</si>
  <si>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</si>
  <si>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</si>
  <si>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</si>
  <si>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</si>
  <si>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</si>
  <si>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</si>
  <si>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</si>
  <si>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</si>
  <si>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</si>
  <si>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</si>
  <si>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</si>
  <si>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</si>
  <si>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</si>
  <si>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</si>
  <si>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</si>
  <si>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</si>
  <si>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</si>
  <si>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</si>
  <si>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</si>
  <si>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</si>
  <si>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</si>
  <si>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</si>
  <si>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</si>
  <si>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</si>
  <si>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</si>
  <si>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</si>
  <si>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</si>
  <si>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</si>
  <si>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</si>
  <si>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</si>
  <si>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</si>
  <si>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</si>
  <si>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</si>
  <si>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</si>
  <si>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</si>
  <si>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</si>
  <si>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</si>
  <si>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</si>
  <si>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</si>
  <si>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</si>
  <si>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</si>
  <si>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</si>
  <si>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</si>
  <si>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</si>
  <si>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</si>
  <si>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</si>
  <si>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</si>
  <si>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</si>
  <si>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</si>
  <si>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</si>
  <si>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</si>
  <si>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</si>
  <si>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</si>
  <si>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</si>
  <si>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</si>
  <si>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</si>
  <si>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</si>
  <si>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</si>
  <si>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</si>
  <si>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</si>
  <si>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</si>
  <si>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</si>
  <si>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</si>
  <si>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</si>
  <si>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</si>
  <si>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</si>
  <si>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</si>
  <si>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</si>
  <si>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</si>
  <si>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</si>
  <si>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</si>
  <si>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</si>
  <si>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</si>
  <si>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</si>
  <si>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</si>
  <si>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</si>
  <si>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</si>
  <si>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</si>
  <si>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</si>
  <si>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</si>
  <si>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</si>
  <si>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</si>
  <si>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</si>
  <si>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</si>
  <si>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</si>
  <si>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</si>
  <si>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</si>
  <si>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</si>
  <si>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</si>
  <si>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</si>
  <si>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</si>
  <si>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</si>
  <si>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</si>
  <si>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</si>
  <si>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</si>
  <si>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</si>
  <si>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</si>
  <si>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</si>
  <si>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</si>
  <si>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</si>
  <si>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</si>
  <si>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</si>
  <si>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</si>
  <si>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</si>
  <si>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</si>
  <si>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</si>
  <si>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</si>
  <si>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</si>
  <si>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</si>
  <si>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</si>
  <si>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</si>
  <si>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</si>
  <si>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</si>
  <si>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</si>
  <si>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</si>
  <si>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</si>
  <si>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</si>
  <si>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</si>
  <si>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</si>
  <si>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</si>
  <si>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</si>
  <si>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</si>
  <si>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</si>
  <si>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</si>
  <si>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</si>
  <si>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</si>
  <si>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</si>
  <si>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</si>
  <si>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</si>
  <si>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</si>
  <si>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</si>
  <si>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</si>
  <si>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</si>
  <si>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</si>
  <si>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</si>
  <si>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</si>
  <si>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</si>
  <si>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</si>
  <si>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</si>
  <si>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</si>
  <si>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</si>
  <si>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</si>
  <si>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</si>
  <si>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</si>
  <si>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</si>
  <si>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</si>
  <si>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</si>
  <si>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</si>
  <si>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</si>
  <si>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</si>
  <si>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</si>
  <si>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</si>
  <si>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</si>
  <si>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</si>
  <si>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</si>
  <si>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</si>
  <si>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</si>
  <si>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</si>
  <si>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</si>
  <si>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</si>
  <si>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</si>
  <si>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</si>
  <si>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</si>
  <si>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</si>
  <si>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</si>
  <si>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</si>
  <si>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</si>
  <si>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</si>
  <si>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</si>
  <si>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</si>
  <si>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</si>
  <si>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</si>
  <si>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</si>
  <si>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</si>
  <si>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</si>
  <si>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</si>
  <si>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</si>
  <si>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</si>
  <si>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</si>
  <si>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</si>
  <si>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</si>
  <si>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</si>
  <si>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</si>
  <si>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</si>
  <si>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</si>
  <si>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</si>
  <si>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</si>
  <si>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</si>
  <si>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</si>
  <si>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</si>
  <si>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</si>
  <si>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</si>
  <si>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</si>
  <si>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</si>
  <si>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</si>
  <si>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</si>
  <si>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</si>
  <si>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</si>
  <si>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</si>
  <si>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</si>
  <si>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</si>
  <si>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</si>
  <si>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</si>
  <si>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</si>
  <si>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</si>
  <si>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</si>
  <si>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</si>
  <si>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</si>
  <si>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</si>
  <si>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</si>
  <si>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</si>
  <si>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</si>
  <si>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</si>
  <si>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</si>
  <si>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</si>
  <si>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</si>
  <si>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</si>
  <si>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</si>
  <si>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</si>
  <si>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</si>
  <si>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</si>
  <si>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</si>
  <si>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</si>
  <si>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</si>
  <si>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</si>
  <si>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</si>
  <si>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</si>
  <si>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</si>
  <si>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</si>
  <si>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</si>
  <si>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</si>
  <si>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</si>
  <si>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</si>
  <si>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</si>
  <si>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</si>
  <si>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</si>
  <si>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</si>
  <si>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</si>
  <si>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</si>
  <si>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</si>
  <si>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</si>
  <si>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</si>
  <si>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</si>
  <si>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</si>
  <si>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</si>
  <si>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</si>
  <si>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</si>
  <si>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</si>
  <si>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</si>
  <si>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</si>
  <si>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</si>
  <si>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</si>
  <si>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</si>
  <si>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</si>
  <si>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</si>
  <si>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</si>
  <si>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</si>
  <si>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</si>
  <si>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</si>
  <si>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</si>
  <si>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</si>
  <si>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</si>
  <si>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</si>
  <si>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</si>
  <si>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</si>
  <si>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</si>
  <si>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</si>
  <si>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</si>
  <si>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</si>
  <si>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</si>
  <si>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</si>
  <si>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</si>
  <si>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</si>
  <si>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</si>
  <si>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</si>
  <si>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</si>
  <si>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</si>
  <si>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</si>
  <si>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</si>
  <si>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</si>
  <si>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</si>
  <si>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</si>
  <si>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</si>
  <si>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</si>
  <si>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</si>
  <si>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</si>
  <si>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</si>
  <si>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</si>
  <si>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</si>
  <si>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</si>
  <si>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</si>
  <si>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</si>
  <si>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</si>
  <si>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</si>
  <si>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</si>
  <si>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</si>
  <si>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</si>
  <si>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</si>
  <si>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</si>
  <si>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</si>
  <si>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</si>
  <si>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</si>
  <si>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</si>
  <si>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</si>
  <si>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</si>
  <si>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</si>
  <si>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</si>
  <si>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</si>
  <si>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</si>
  <si>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</si>
  <si>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</si>
  <si>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</si>
  <si>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</si>
  <si>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</si>
  <si>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</si>
  <si>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</si>
  <si>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</si>
  <si>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</si>
  <si>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</si>
  <si>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</si>
  <si>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</si>
  <si>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</si>
  <si>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</si>
  <si>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</si>
  <si>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</si>
  <si>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</si>
  <si>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</si>
  <si>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</si>
  <si>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</si>
  <si>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</si>
  <si>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</si>
  <si>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</si>
  <si>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</si>
  <si>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</si>
  <si>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</si>
  <si>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</si>
  <si>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</si>
  <si>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</si>
  <si>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</si>
  <si>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</si>
  <si>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</si>
  <si>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</si>
  <si>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</si>
  <si>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</si>
  <si>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</si>
  <si>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</si>
  <si>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</si>
  <si>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</si>
  <si>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</si>
  <si>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</si>
  <si>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</si>
  <si>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</si>
  <si>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</si>
  <si>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</si>
  <si>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</si>
  <si>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</si>
  <si>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</si>
  <si>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</si>
  <si>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</si>
  <si>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</si>
  <si>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</si>
  <si>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</si>
  <si>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</si>
  <si>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</si>
  <si>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</si>
  <si>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</si>
  <si>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</si>
  <si>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</si>
  <si>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</si>
  <si>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</si>
  <si>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</si>
  <si>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</si>
  <si>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</si>
  <si>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</si>
  <si>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</si>
  <si>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</si>
  <si>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</si>
  <si>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</si>
  <si>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</si>
  <si>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</si>
  <si>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</si>
  <si>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</si>
  <si>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</si>
  <si>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</si>
  <si>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</si>
  <si>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</si>
  <si>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</si>
  <si>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</si>
  <si>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</si>
  <si>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</si>
  <si>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</si>
  <si>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</si>
  <si>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</si>
  <si>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</si>
  <si>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</si>
  <si>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</si>
  <si>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</si>
  <si>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</si>
  <si>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</si>
  <si>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</si>
  <si>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</si>
  <si>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</si>
  <si>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</si>
  <si>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</si>
  <si>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</si>
  <si>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</si>
  <si>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</si>
  <si>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</si>
  <si>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</si>
  <si>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</si>
  <si>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</si>
  <si>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</si>
  <si>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</si>
  <si>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</si>
  <si>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</si>
  <si>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</si>
  <si>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</si>
  <si>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</si>
  <si>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</si>
  <si>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</si>
  <si>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</si>
  <si>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</si>
  <si>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</si>
  <si>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</si>
  <si>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</si>
  <si>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</si>
  <si>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</si>
  <si>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</si>
  <si>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</si>
  <si>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</si>
  <si>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</si>
  <si>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</si>
  <si>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</si>
  <si>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</si>
  <si>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</si>
  <si>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</si>
  <si>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</si>
  <si>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</si>
  <si>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</si>
  <si>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</si>
  <si>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</si>
  <si>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</si>
  <si>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</si>
  <si>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</si>
  <si>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</si>
  <si>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</si>
  <si>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</si>
  <si>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</si>
  <si>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</si>
  <si>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</si>
  <si>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</si>
  <si>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</si>
  <si>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</si>
  <si>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</si>
  <si>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</si>
  <si>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</si>
  <si>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</si>
  <si>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</si>
  <si>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</si>
  <si>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</si>
  <si>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</si>
  <si>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</si>
  <si>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</si>
  <si>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</si>
  <si>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</si>
  <si>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</si>
  <si>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</si>
  <si>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</si>
  <si>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</si>
  <si>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</si>
  <si>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</si>
  <si>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</si>
  <si>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</si>
  <si>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</si>
  <si>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</si>
  <si>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</si>
  <si>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</si>
  <si>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</si>
  <si>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</si>
  <si>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</si>
  <si>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</si>
  <si>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</si>
  <si>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</si>
  <si>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</si>
  <si>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</si>
  <si>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</si>
  <si>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</si>
  <si>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</si>
  <si>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</si>
  <si>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</si>
  <si>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</si>
  <si>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</si>
  <si>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</si>
  <si>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</si>
  <si>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</si>
  <si>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</si>
  <si>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</si>
  <si>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</si>
  <si>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</si>
  <si>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</si>
  <si>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</si>
  <si>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</si>
  <si>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</si>
  <si>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</si>
  <si>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</si>
  <si>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</si>
  <si>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</si>
  <si>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</si>
  <si>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</si>
  <si>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</si>
  <si>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</si>
  <si>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</si>
  <si>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</si>
  <si>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</si>
  <si>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</si>
  <si>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</si>
  <si>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</si>
  <si>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</si>
  <si>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</si>
  <si>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</si>
  <si>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</si>
  <si>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</si>
  <si>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</si>
  <si>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</si>
  <si>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</si>
  <si>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</si>
  <si>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</si>
  <si>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</si>
  <si>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</si>
  <si>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</si>
  <si>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</si>
  <si>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</si>
  <si>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</si>
  <si>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</si>
  <si>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</si>
  <si>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</si>
  <si>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</si>
  <si>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</si>
  <si>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</si>
  <si>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</si>
  <si>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</si>
  <si>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</si>
  <si>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</si>
  <si>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</si>
  <si>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</si>
  <si>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</si>
  <si>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</si>
  <si>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</si>
  <si>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</si>
  <si>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</si>
  <si>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</si>
  <si>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</si>
  <si>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</si>
  <si>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</si>
  <si>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</si>
  <si>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</si>
  <si>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</si>
  <si>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</si>
  <si>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</si>
  <si>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</si>
  <si>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</si>
  <si>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</si>
  <si>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</si>
  <si>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</si>
  <si>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</si>
  <si>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</si>
  <si>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</si>
  <si>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</si>
  <si>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</si>
  <si>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</si>
  <si>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</si>
  <si>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</si>
  <si>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</si>
  <si>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</si>
  <si>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</si>
  <si>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</si>
  <si>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</si>
  <si>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</si>
  <si>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</si>
  <si>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</si>
  <si>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</si>
  <si>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</si>
  <si>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</si>
  <si>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</si>
  <si>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</si>
  <si>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</si>
  <si>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</si>
  <si>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</si>
  <si>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</si>
  <si>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</si>
  <si>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</si>
  <si>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</si>
  <si>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</si>
  <si>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</si>
  <si>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</si>
  <si>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</si>
  <si>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</si>
  <si>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</si>
  <si>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</si>
  <si>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</si>
  <si>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</si>
  <si>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</si>
  <si>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</si>
  <si>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</si>
  <si>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</si>
  <si>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</si>
  <si>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</si>
  <si>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</si>
  <si>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</si>
  <si>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</si>
  <si>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</si>
  <si>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</si>
  <si>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</si>
  <si>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</si>
  <si>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</si>
  <si>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</si>
  <si>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</si>
  <si>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</si>
  <si>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</si>
  <si>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</si>
  <si>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</si>
  <si>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</si>
  <si>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</si>
  <si>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</si>
  <si>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</si>
  <si>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</si>
  <si>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</si>
  <si>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</si>
  <si>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</si>
  <si>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</si>
  <si>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</si>
  <si>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</si>
  <si>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</si>
  <si>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</si>
  <si>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</si>
  <si>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</si>
  <si>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</si>
  <si>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</si>
  <si>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</si>
  <si>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</si>
  <si>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</si>
  <si>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</si>
  <si>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</si>
  <si>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</si>
  <si>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</si>
  <si>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</si>
  <si>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</si>
  <si>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</si>
  <si>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</si>
  <si>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</si>
  <si>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</si>
  <si>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</si>
  <si>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</si>
  <si>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</si>
  <si>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</si>
  <si>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</si>
  <si>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</si>
  <si>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</si>
  <si>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</si>
  <si>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</si>
  <si>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</si>
  <si>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</si>
  <si>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</si>
  <si>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</si>
  <si>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</si>
  <si>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</si>
  <si>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</si>
  <si>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</si>
  <si>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</si>
  <si>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</si>
  <si>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</si>
  <si>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</si>
  <si>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</si>
  <si>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</si>
  <si>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</si>
  <si>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</si>
  <si>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</si>
  <si>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</si>
  <si>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</si>
  <si>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</si>
  <si>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</si>
  <si>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</si>
  <si>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</si>
  <si>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</si>
  <si>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</si>
  <si>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</si>
  <si>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</si>
  <si>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</si>
  <si>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</si>
  <si>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</si>
  <si>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</si>
  <si>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</si>
  <si>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</si>
  <si>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</si>
  <si>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</si>
  <si>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</si>
  <si>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</si>
  <si>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</si>
  <si>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</si>
  <si>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</si>
  <si>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</si>
  <si>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</si>
  <si>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</si>
  <si>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</si>
  <si>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</si>
  <si>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</si>
  <si>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</si>
  <si>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</si>
  <si>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</si>
  <si>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</si>
  <si>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</si>
  <si>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</si>
  <si>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</si>
  <si>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</si>
  <si>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</si>
  <si>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</si>
  <si>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</si>
  <si>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</si>
  <si>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</si>
  <si>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</si>
  <si>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</si>
  <si>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</si>
  <si>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</si>
  <si>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</si>
  <si>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</si>
  <si>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</si>
  <si>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</si>
  <si>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</si>
  <si>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</si>
  <si>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</si>
  <si>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</si>
  <si>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</si>
  <si>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</si>
  <si>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</si>
  <si>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</si>
  <si>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</si>
  <si>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</si>
  <si>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</si>
  <si>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</si>
  <si>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</si>
  <si>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</si>
  <si>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</si>
  <si>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</si>
  <si>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</si>
  <si>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</si>
  <si>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</si>
  <si>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</si>
  <si>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</si>
  <si>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</si>
  <si>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</si>
  <si>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</si>
  <si>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</si>
  <si>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</si>
  <si>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</si>
  <si>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</si>
  <si>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</si>
  <si>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</si>
  <si>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</si>
  <si>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</si>
  <si>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</si>
  <si>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</si>
  <si>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</si>
  <si>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</si>
  <si>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</si>
  <si>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</si>
  <si>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</si>
  <si>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</si>
  <si>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</si>
  <si>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</si>
  <si>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</si>
  <si>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</si>
  <si>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</si>
  <si>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</si>
  <si>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</si>
  <si>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</si>
  <si>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</si>
  <si>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</si>
  <si>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</si>
  <si>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</si>
  <si>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</si>
  <si>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</si>
  <si>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</si>
  <si>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</si>
  <si>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</si>
  <si>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</si>
  <si>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</si>
  <si>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</si>
  <si>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</si>
  <si>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</si>
  <si>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</si>
  <si>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</si>
  <si>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</si>
  <si>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</si>
  <si>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</si>
  <si>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</si>
  <si>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</si>
  <si>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</si>
  <si>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</si>
  <si>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</si>
  <si>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</si>
  <si>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</si>
  <si>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</si>
  <si>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</si>
  <si>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</si>
  <si>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</si>
  <si>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</si>
  <si>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</si>
  <si>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</si>
  <si>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</si>
  <si>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</si>
  <si>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</si>
  <si>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</si>
  <si>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</si>
  <si>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</si>
  <si>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</si>
  <si>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</si>
  <si>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</si>
  <si>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</si>
  <si>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</si>
  <si>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</si>
  <si>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</si>
  <si>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</si>
  <si>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</si>
  <si>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</si>
  <si>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</si>
  <si>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</si>
  <si>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</si>
  <si>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</si>
  <si>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</si>
  <si>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</si>
  <si>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</si>
  <si>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</si>
  <si>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</si>
  <si>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</si>
  <si>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</si>
  <si>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</si>
  <si>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</si>
  <si>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</si>
  <si>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</si>
  <si>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</si>
  <si>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</si>
  <si>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</si>
  <si>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</si>
  <si>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</si>
  <si>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</si>
  <si>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</si>
  <si>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</si>
  <si>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</si>
  <si>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</si>
  <si>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</si>
  <si>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</si>
  <si>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</si>
  <si>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</si>
  <si>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</si>
  <si>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</si>
  <si>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</si>
  <si>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</si>
  <si>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</si>
  <si>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</si>
  <si>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</si>
  <si>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</si>
  <si>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</si>
  <si>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</si>
  <si>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</si>
  <si>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</si>
  <si>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</si>
  <si>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</si>
  <si>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</si>
  <si>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</si>
  <si>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</si>
  <si>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</si>
  <si>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</si>
  <si>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</si>
  <si>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</si>
  <si>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</si>
  <si>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</si>
  <si>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</si>
  <si>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</si>
  <si>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</si>
  <si>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</si>
  <si>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</si>
  <si>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</si>
  <si>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</si>
  <si>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</si>
  <si>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</si>
  <si>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</si>
  <si>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</si>
  <si>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</si>
  <si>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</si>
  <si>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</si>
  <si>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</si>
  <si>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</si>
  <si>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</si>
  <si>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</si>
  <si>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</si>
  <si>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</si>
  <si>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</si>
  <si>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</si>
  <si>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</si>
  <si>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</si>
  <si>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</si>
  <si>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</si>
  <si>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</si>
  <si>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</si>
  <si>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</si>
  <si>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</si>
  <si>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</si>
  <si>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</si>
  <si>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</si>
  <si>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</si>
  <si>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</si>
  <si>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</si>
  <si>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</si>
  <si>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</si>
  <si>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</si>
  <si>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</si>
  <si>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</si>
  <si>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</si>
  <si>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</si>
  <si>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</si>
  <si>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</si>
  <si>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</si>
  <si>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</si>
  <si>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</si>
  <si>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</si>
  <si>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</si>
  <si>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</si>
  <si>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</si>
  <si>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</si>
  <si>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</si>
  <si>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</si>
  <si>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</si>
  <si>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</si>
  <si>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</si>
  <si>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</si>
  <si>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</si>
  <si>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</si>
  <si>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</si>
  <si>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</si>
  <si>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</si>
  <si>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</si>
  <si>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</si>
  <si>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</si>
  <si>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</si>
  <si>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</si>
  <si>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</si>
  <si>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</si>
  <si>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</si>
  <si>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</si>
  <si>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</si>
  <si>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</si>
  <si>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</si>
  <si>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</si>
  <si>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</si>
  <si>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</si>
  <si>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</si>
  <si>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</si>
  <si>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</si>
  <si>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</si>
  <si>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</si>
  <si>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</si>
  <si>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</si>
  <si>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</si>
  <si>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</si>
  <si>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</si>
  <si>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</si>
  <si>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</si>
  <si>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</si>
  <si>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</si>
  <si>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</si>
  <si>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</si>
  <si>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</si>
  <si>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</si>
  <si>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</si>
  <si>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</si>
  <si>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</si>
  <si>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</si>
  <si>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</si>
  <si>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</si>
  <si>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</si>
  <si>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</si>
  <si>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</si>
  <si>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</si>
  <si>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</si>
  <si>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</si>
  <si>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</si>
  <si>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</si>
  <si>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</si>
  <si>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</si>
  <si>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</si>
  <si>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</si>
  <si>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</si>
  <si>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</si>
  <si>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</si>
  <si>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</si>
  <si>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</si>
  <si>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</si>
  <si>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</si>
  <si>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</si>
  <si>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</si>
  <si>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</si>
  <si>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</si>
  <si>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</si>
  <si>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</si>
  <si>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</si>
  <si>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</si>
  <si>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</si>
  <si>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</si>
  <si>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</si>
  <si>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</si>
  <si>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</si>
  <si>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</si>
  <si>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</si>
  <si>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</si>
  <si>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</si>
  <si>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</si>
  <si>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</si>
  <si>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</si>
  <si>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</si>
  <si>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</si>
  <si>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</si>
  <si>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</si>
  <si>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</si>
  <si>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</si>
  <si>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</si>
  <si>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</si>
  <si>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</si>
  <si>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</si>
  <si>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</si>
  <si>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</si>
  <si>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</si>
  <si>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</si>
  <si>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</si>
  <si>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</si>
  <si>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</si>
  <si>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</si>
  <si>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</si>
  <si>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</si>
  <si>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</si>
  <si>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</si>
  <si>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</si>
  <si>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</si>
  <si>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</si>
  <si>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</si>
  <si>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</si>
  <si>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</si>
  <si>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</si>
  <si>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</si>
  <si>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</si>
  <si>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</si>
  <si>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</si>
  <si>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</si>
  <si>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</si>
  <si>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</si>
  <si>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</si>
  <si>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</si>
  <si>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</si>
  <si>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</si>
  <si>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</si>
  <si>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</si>
  <si>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</si>
  <si>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</si>
  <si>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</si>
  <si>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</si>
  <si>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</si>
  <si>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</si>
  <si>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</si>
  <si>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</si>
  <si>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</si>
  <si>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</si>
  <si>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</si>
  <si>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</si>
  <si>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</si>
  <si>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</si>
  <si>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</si>
  <si>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</si>
  <si>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</si>
  <si>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</si>
  <si>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</si>
  <si>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</si>
  <si>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</si>
  <si>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</si>
  <si>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</si>
  <si>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</si>
  <si>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</si>
  <si>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</si>
  <si>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</si>
  <si>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</si>
  <si>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</si>
  <si>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</si>
  <si>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</si>
  <si>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</si>
  <si>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</si>
  <si>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</si>
  <si>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</si>
  <si>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</si>
  <si>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</si>
  <si>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</si>
  <si>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</si>
  <si>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</si>
  <si>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</si>
  <si>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</si>
  <si>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</si>
  <si>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</si>
  <si>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</si>
  <si>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</si>
  <si>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</si>
  <si>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</si>
  <si>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</si>
  <si>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</si>
  <si>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</si>
  <si>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</si>
  <si>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</si>
  <si>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</si>
  <si>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</si>
  <si>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</si>
  <si>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</si>
  <si>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</si>
  <si>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</si>
  <si>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</si>
  <si>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</si>
  <si>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</si>
  <si>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</si>
  <si>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</si>
  <si>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</si>
  <si>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</si>
  <si>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</si>
  <si>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</si>
  <si>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</si>
  <si>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</si>
  <si>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</si>
  <si>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</si>
  <si>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</si>
  <si>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</si>
  <si>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</si>
  <si>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</si>
  <si>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</si>
  <si>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</si>
  <si>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</si>
  <si>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</si>
  <si>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</si>
  <si>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</si>
  <si>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</si>
  <si>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</si>
  <si>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</si>
  <si>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</si>
  <si>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</si>
  <si>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</si>
  <si>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</si>
  <si>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</si>
  <si>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</si>
  <si>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</si>
  <si>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</si>
  <si>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</si>
  <si>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</si>
  <si>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</si>
  <si>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</si>
  <si>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</si>
  <si>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</si>
  <si>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</si>
  <si>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</si>
  <si>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</si>
  <si>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</si>
  <si>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</si>
  <si>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</si>
  <si>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</si>
  <si>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</si>
  <si>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</si>
  <si>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</si>
  <si>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</si>
  <si>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</si>
  <si>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</si>
  <si>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</si>
  <si>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</si>
  <si>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</si>
  <si>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</si>
  <si>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</si>
  <si>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</si>
  <si>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</si>
  <si>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</si>
  <si>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</si>
  <si>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</si>
  <si>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</si>
  <si>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</si>
  <si>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</si>
  <si>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</si>
  <si>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</si>
  <si>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</si>
  <si>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</si>
  <si>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</si>
  <si>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</si>
  <si>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</si>
  <si>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</si>
  <si>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</si>
  <si>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</si>
  <si>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</si>
  <si>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</si>
  <si>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</si>
  <si>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</si>
  <si>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</si>
  <si>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</si>
  <si>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</si>
  <si>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</si>
  <si>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</si>
  <si>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</si>
  <si>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</si>
  <si>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</si>
  <si>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</si>
  <si>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</si>
  <si>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</si>
  <si>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</si>
  <si>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</si>
  <si>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</si>
  <si>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</si>
  <si>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</si>
  <si>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</si>
  <si>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</si>
  <si>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</si>
  <si>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</si>
  <si>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</si>
  <si>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</si>
  <si>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</si>
  <si>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</si>
  <si>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</si>
  <si>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</si>
  <si>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</si>
  <si>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</si>
  <si>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</si>
  <si>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</si>
  <si>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</si>
  <si>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</si>
  <si>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</si>
  <si>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</si>
  <si>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</si>
  <si>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</si>
  <si>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</si>
  <si>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</si>
  <si>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</si>
  <si>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</si>
  <si>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</si>
  <si>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</si>
  <si>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</si>
  <si>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</si>
  <si>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</si>
  <si>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</si>
  <si>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</si>
  <si>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</si>
  <si>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</si>
  <si>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</si>
  <si>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</si>
  <si>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</si>
  <si>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</si>
  <si>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</si>
  <si>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</si>
  <si>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</si>
  <si>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</si>
  <si>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</si>
  <si>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</si>
  <si>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</si>
  <si>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</si>
  <si>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</si>
  <si>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</si>
  <si>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</si>
  <si>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</si>
  <si>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</si>
  <si>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</si>
  <si>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</si>
  <si>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</si>
  <si>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</si>
  <si>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</si>
  <si>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</si>
  <si>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</si>
  <si>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</si>
  <si>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</si>
  <si>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</si>
  <si>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</si>
  <si>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</si>
  <si>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</si>
  <si>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</si>
  <si>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</si>
  <si>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</si>
  <si>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</si>
  <si>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</si>
  <si>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</si>
  <si>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</si>
  <si>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</si>
  <si>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</si>
  <si>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</si>
  <si>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</si>
  <si>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</si>
  <si>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</si>
  <si>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</si>
  <si>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</si>
  <si>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</si>
  <si>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</si>
  <si>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</si>
  <si>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</si>
  <si>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</si>
  <si>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</si>
  <si>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</si>
  <si>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</si>
  <si>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</si>
  <si>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</si>
  <si>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</si>
  <si>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</si>
  <si>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</si>
  <si>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</si>
  <si>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</si>
  <si>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</si>
  <si>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</si>
  <si>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</si>
  <si>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</si>
  <si>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</si>
  <si>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</si>
  <si>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</si>
  <si>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</si>
  <si>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</si>
  <si>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</si>
  <si>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</si>
  <si>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</si>
  <si>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</si>
  <si>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</si>
  <si>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</si>
  <si>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</si>
  <si>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</si>
  <si>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</si>
  <si>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</si>
  <si>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</si>
  <si>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</si>
  <si>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</si>
  <si>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</si>
  <si>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</si>
  <si>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</si>
  <si>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</si>
  <si>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</si>
  <si>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</si>
  <si>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</si>
  <si>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</si>
  <si>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</si>
  <si>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</si>
  <si>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</si>
  <si>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</si>
  <si>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</si>
  <si>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</si>
  <si>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</si>
  <si>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</si>
  <si>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</si>
  <si>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</si>
  <si>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</si>
  <si>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</si>
  <si>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</si>
  <si>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</si>
  <si>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</si>
  <si>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</si>
  <si>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</si>
  <si>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</si>
  <si>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</si>
  <si>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</si>
  <si>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</si>
  <si>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</si>
  <si>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</si>
  <si>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</si>
  <si>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</si>
  <si>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</si>
  <si>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</si>
  <si>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</si>
  <si>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</si>
  <si>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</si>
  <si>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</si>
  <si>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</si>
  <si>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</si>
  <si>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</si>
  <si>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</si>
  <si>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</si>
  <si>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</si>
  <si>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</si>
  <si>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</si>
  <si>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</si>
  <si>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</si>
  <si>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</si>
  <si>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</si>
  <si>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</si>
  <si>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</si>
  <si>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</si>
  <si>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</si>
  <si>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</si>
  <si>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</si>
  <si>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</si>
  <si>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</si>
  <si>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</si>
  <si>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</si>
  <si>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</si>
  <si>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</si>
  <si>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</si>
  <si>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</si>
  <si>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</si>
  <si>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</si>
  <si>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</si>
  <si>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</si>
  <si>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</si>
  <si>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</si>
  <si>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</si>
  <si>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</si>
  <si>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</si>
  <si>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</si>
  <si>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</si>
  <si>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</si>
  <si>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</si>
  <si>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</si>
  <si>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</si>
  <si>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</si>
  <si>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</si>
  <si>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</si>
  <si>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</si>
  <si>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</si>
  <si>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</si>
  <si>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</si>
  <si>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</si>
  <si>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</si>
  <si>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</si>
  <si>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</si>
  <si>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</si>
  <si>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</si>
  <si>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</si>
  <si>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</si>
  <si>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</si>
  <si>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</si>
  <si>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</si>
  <si>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</si>
  <si>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</si>
  <si>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</si>
  <si>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</si>
  <si>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</si>
  <si>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</si>
  <si>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</si>
  <si>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</si>
  <si>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</si>
  <si>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</si>
  <si>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</si>
  <si>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</si>
  <si>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</si>
  <si>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</si>
  <si>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</si>
  <si>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</si>
  <si>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</si>
  <si>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</si>
  <si>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</si>
  <si>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</si>
  <si>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</si>
  <si>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</si>
  <si>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</si>
  <si>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</si>
  <si>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</si>
  <si>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</si>
  <si>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</si>
  <si>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</si>
  <si>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</si>
  <si>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</si>
  <si>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</si>
  <si>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</si>
  <si>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</si>
  <si>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</si>
  <si>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</si>
  <si>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</si>
  <si>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</si>
  <si>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</si>
  <si>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</si>
  <si>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</si>
  <si>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</si>
  <si>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</si>
  <si>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</si>
  <si>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</si>
  <si>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</si>
  <si>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</si>
  <si>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</si>
  <si>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</si>
  <si>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</si>
  <si>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</si>
  <si>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</si>
  <si>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</si>
  <si>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</si>
  <si>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</si>
  <si>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</si>
  <si>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</si>
  <si>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</si>
  <si>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</si>
  <si>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</si>
  <si>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</si>
  <si>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</si>
  <si>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</si>
  <si>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</si>
  <si>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</si>
  <si>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</si>
  <si>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</si>
  <si>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</si>
  <si>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</si>
  <si>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</si>
  <si>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</si>
  <si>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</si>
  <si>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</si>
  <si>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</si>
  <si>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</si>
  <si>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</si>
  <si>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</si>
  <si>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</si>
  <si>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</si>
  <si>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</si>
  <si>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</si>
  <si>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</si>
  <si>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</si>
  <si>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</si>
  <si>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</si>
  <si>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</si>
  <si>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</si>
  <si>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</si>
  <si>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</si>
  <si>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</si>
  <si>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</si>
  <si>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</si>
  <si>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</si>
  <si>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</si>
  <si>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</si>
  <si>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</si>
  <si>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</si>
  <si>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</si>
  <si>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</si>
  <si>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</si>
  <si>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</si>
  <si>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</si>
  <si>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</si>
  <si>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</si>
  <si>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</si>
  <si>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</si>
  <si>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</si>
  <si>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</si>
  <si>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</si>
  <si>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</si>
  <si>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</si>
  <si>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</si>
  <si>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</si>
  <si>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</si>
  <si>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</si>
  <si>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</si>
  <si>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</si>
  <si>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</si>
  <si>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</si>
  <si>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</si>
  <si>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</si>
  <si>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</si>
  <si>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</si>
  <si>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</si>
  <si>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</si>
  <si>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</si>
  <si>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</si>
  <si>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</si>
  <si>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</si>
  <si>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</si>
  <si>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</si>
  <si>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</si>
  <si>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</si>
  <si>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</si>
  <si>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</si>
  <si>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</si>
  <si>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</si>
  <si>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</si>
  <si>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</si>
  <si>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</si>
  <si>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</si>
  <si>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</si>
  <si>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</si>
  <si>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</si>
  <si>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</si>
  <si>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</si>
  <si>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</si>
  <si>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</si>
  <si>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</si>
  <si>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</si>
  <si>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</si>
  <si>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</si>
  <si>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</si>
  <si>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</si>
  <si>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</si>
  <si>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</si>
  <si>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</si>
  <si>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</si>
  <si>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</si>
  <si>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</si>
  <si>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</si>
  <si>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</si>
  <si>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</si>
  <si>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</si>
  <si>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</si>
  <si>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</si>
  <si>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</si>
  <si>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</si>
  <si>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</si>
  <si>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</si>
  <si>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</si>
  <si>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</si>
  <si>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</si>
  <si>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</si>
  <si>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</si>
  <si>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</si>
  <si>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</si>
  <si>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</si>
  <si>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</si>
  <si>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</si>
  <si>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</si>
  <si>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</si>
  <si>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</si>
  <si>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</si>
  <si>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</si>
  <si>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</si>
  <si>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</si>
  <si>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</si>
  <si>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</si>
  <si>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</si>
  <si>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</si>
  <si>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</si>
  <si>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</si>
  <si>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</si>
  <si>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</si>
  <si>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</si>
  <si>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</si>
  <si>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</si>
  <si>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</si>
  <si>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</si>
  <si>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</si>
  <si>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</si>
  <si>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</si>
  <si>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</si>
  <si>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</si>
  <si>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</si>
  <si>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</si>
  <si>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</si>
  <si>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</si>
  <si>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</si>
  <si>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</si>
  <si>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</si>
  <si>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</si>
  <si>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</si>
  <si>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</si>
  <si>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</si>
  <si>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</si>
  <si>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</si>
  <si>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</si>
  <si>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</si>
  <si>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</si>
  <si>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</si>
  <si>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</si>
  <si>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</si>
  <si>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</si>
  <si>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</si>
  <si>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</si>
  <si>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</si>
  <si>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</si>
  <si>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</si>
  <si>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</si>
  <si>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</si>
  <si>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</si>
  <si>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</si>
  <si>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</si>
  <si>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</si>
  <si>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</si>
  <si>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</si>
  <si>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</si>
  <si>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</si>
  <si>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</si>
  <si>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</si>
  <si>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</si>
  <si>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</si>
  <si>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</si>
  <si>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</si>
  <si>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</si>
  <si>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</si>
  <si>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</si>
  <si>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</si>
  <si>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</si>
  <si>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</si>
  <si>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</si>
  <si>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</si>
  <si>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</si>
  <si>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</si>
  <si>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</si>
  <si>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</si>
  <si>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</si>
  <si>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</si>
  <si>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</si>
  <si>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</si>
  <si>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</si>
  <si>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</si>
  <si>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</si>
  <si>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</si>
  <si>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</si>
  <si>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</si>
  <si>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</si>
  <si>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</si>
  <si>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</si>
  <si>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</si>
  <si>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</si>
  <si>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</si>
  <si>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</si>
  <si>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</si>
  <si>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</si>
  <si>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</si>
  <si>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</si>
  <si>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</si>
  <si>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</si>
  <si>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</si>
  <si>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</si>
  <si>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</si>
  <si>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</si>
  <si>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</si>
  <si>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</si>
  <si>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</si>
  <si>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</si>
  <si>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</si>
  <si>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</si>
  <si>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</si>
  <si>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</si>
  <si>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</si>
  <si>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</si>
  <si>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</si>
  <si>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</si>
  <si>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</si>
  <si>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</si>
  <si>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</si>
  <si>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</si>
  <si>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</si>
  <si>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</si>
  <si>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</si>
  <si>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</si>
  <si>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</si>
  <si>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</si>
  <si>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</si>
  <si>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</si>
  <si>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</si>
  <si>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</si>
  <si>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</si>
  <si>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</si>
  <si>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</si>
  <si>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</si>
  <si>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</si>
  <si>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</si>
  <si>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</si>
  <si>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</si>
  <si>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</si>
  <si>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</si>
  <si>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</si>
  <si>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</si>
  <si>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</si>
  <si>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</si>
  <si>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</si>
  <si>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</si>
  <si>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</si>
  <si>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</si>
  <si>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</si>
  <si>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</si>
  <si>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</si>
  <si>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</si>
  <si>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</si>
  <si>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</si>
  <si>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</si>
  <si>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</si>
  <si>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</si>
  <si>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</si>
  <si>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</si>
  <si>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</si>
  <si>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</si>
  <si>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</si>
  <si>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</si>
  <si>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</si>
  <si>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</si>
  <si>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</si>
  <si>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</si>
  <si>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</si>
  <si>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</si>
  <si>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</si>
  <si>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</si>
  <si>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</si>
  <si>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</si>
  <si>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</si>
  <si>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</si>
  <si>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</si>
  <si>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</si>
  <si>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</si>
  <si>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</si>
  <si>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</si>
  <si>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</si>
  <si>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</si>
  <si>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</si>
  <si>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</si>
  <si>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</si>
  <si>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</si>
  <si>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</si>
  <si>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</si>
  <si>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</si>
  <si>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</si>
  <si>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</si>
  <si>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</si>
  <si>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</si>
  <si>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</si>
  <si>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</si>
  <si>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</si>
  <si>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</si>
  <si>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</si>
  <si>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</si>
  <si>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</si>
  <si>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</si>
  <si>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</si>
  <si>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</si>
  <si>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</si>
  <si>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</si>
  <si>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</si>
  <si>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</si>
  <si>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</si>
  <si>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</si>
  <si>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</si>
  <si>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</si>
  <si>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</si>
  <si>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</si>
  <si>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</si>
  <si>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</si>
  <si>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</si>
  <si>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</si>
  <si>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</si>
  <si>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</si>
  <si>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</si>
  <si>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</si>
  <si>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</si>
  <si>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</si>
  <si>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</si>
  <si>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</si>
  <si>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</si>
  <si>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</si>
  <si>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</si>
  <si>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</si>
  <si>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</si>
  <si>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</si>
  <si>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</si>
  <si>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</si>
  <si>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</si>
  <si>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</si>
  <si>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</si>
  <si>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</si>
  <si>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</si>
  <si>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</si>
  <si>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</si>
  <si>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</si>
  <si>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</si>
  <si>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</si>
  <si>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</si>
  <si>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</si>
  <si>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</si>
  <si>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</si>
  <si>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</si>
  <si>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</si>
  <si>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</si>
  <si>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</si>
  <si>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</si>
  <si>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</si>
  <si>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</si>
  <si>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</si>
  <si>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</si>
  <si>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</si>
  <si>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</si>
  <si>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</si>
  <si>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</si>
  <si>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</si>
  <si>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</si>
  <si>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</si>
  <si>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</si>
  <si>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</si>
  <si>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</si>
  <si>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</si>
  <si>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</si>
  <si>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</si>
  <si>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</si>
  <si>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</si>
  <si>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</si>
  <si>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</si>
  <si>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</si>
  <si>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</si>
  <si>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</si>
  <si>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</si>
  <si>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</si>
  <si>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</si>
  <si>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</si>
  <si>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</si>
  <si>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</si>
  <si>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</si>
  <si>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</si>
  <si>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</si>
  <si>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</si>
  <si>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</si>
  <si>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</si>
  <si>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</si>
  <si>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</si>
  <si>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</si>
  <si>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</si>
  <si>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</si>
  <si>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</si>
  <si>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</si>
  <si>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</si>
  <si>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</si>
  <si>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</si>
  <si>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</si>
  <si>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</si>
  <si>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</si>
  <si>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</si>
  <si>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</si>
  <si>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</si>
  <si>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</si>
  <si>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</si>
  <si>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</si>
  <si>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</si>
  <si>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</si>
  <si>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</si>
  <si>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</si>
  <si>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</si>
  <si>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</si>
  <si>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</si>
  <si>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</si>
  <si>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</si>
  <si>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</si>
  <si>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</si>
  <si>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</si>
  <si>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</si>
  <si>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</si>
  <si>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</si>
  <si>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</si>
  <si>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</si>
  <si>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</si>
  <si>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</si>
  <si>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</si>
  <si>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</si>
  <si>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</si>
  <si>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</si>
  <si>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</si>
  <si>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</si>
  <si>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</si>
  <si>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</si>
  <si>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</si>
  <si>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</si>
  <si>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</si>
  <si>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</si>
  <si>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</si>
  <si>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</si>
  <si>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</si>
  <si>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</si>
  <si>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</si>
  <si>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</si>
  <si>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</si>
  <si>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</si>
  <si>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</si>
  <si>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</si>
  <si>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</si>
  <si>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</si>
  <si>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</si>
  <si>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</si>
  <si>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</si>
  <si>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</si>
  <si>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</si>
  <si>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</si>
  <si>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</si>
  <si>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</si>
  <si>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</si>
  <si>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</si>
  <si>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</si>
  <si>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</si>
  <si>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</si>
  <si>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</si>
  <si>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</si>
  <si>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</si>
  <si>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</si>
  <si>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</si>
  <si>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</si>
  <si>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</si>
  <si>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</si>
  <si>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</si>
  <si>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</si>
  <si>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</si>
  <si>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</si>
  <si>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</si>
  <si>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</si>
  <si>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</si>
  <si>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</si>
  <si>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</si>
  <si>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</si>
  <si>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</si>
  <si>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</si>
  <si>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</si>
  <si>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</si>
  <si>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</si>
  <si>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</si>
  <si>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</si>
  <si>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</si>
  <si>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</si>
  <si>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</si>
  <si>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</si>
  <si>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</si>
  <si>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</si>
  <si>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</si>
  <si>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</si>
  <si>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</si>
  <si>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</si>
  <si>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</si>
  <si>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</si>
  <si>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</si>
  <si>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</si>
  <si>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</si>
  <si>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</si>
  <si>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</si>
  <si>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</si>
  <si>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</si>
  <si>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</si>
  <si>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</si>
  <si>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</si>
  <si>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</si>
  <si>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</si>
  <si>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</si>
  <si>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</si>
  <si>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</si>
  <si>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</si>
  <si>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</si>
  <si>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</si>
  <si>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</si>
  <si>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</si>
  <si>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</si>
  <si>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</si>
  <si>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</si>
  <si>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</si>
  <si>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</si>
  <si>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</si>
  <si>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</si>
  <si>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</si>
  <si>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</si>
  <si>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</si>
  <si>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</si>
  <si>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</si>
  <si>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</si>
  <si>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</si>
  <si>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</si>
  <si>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</si>
  <si>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</si>
  <si>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</si>
  <si>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</si>
  <si>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</si>
  <si>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</si>
  <si>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</si>
  <si>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</si>
  <si>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</si>
  <si>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</si>
  <si>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</si>
  <si>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</si>
  <si>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</si>
  <si>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</si>
  <si>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</si>
  <si>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</si>
  <si>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</si>
  <si>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</si>
  <si>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</si>
  <si>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</si>
  <si>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</si>
  <si>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</si>
  <si>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</si>
  <si>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</si>
  <si>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</si>
  <si>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</si>
  <si>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</si>
  <si>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</si>
  <si>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</si>
  <si>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</si>
  <si>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</si>
  <si>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</si>
  <si>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</si>
  <si>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</si>
  <si>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</si>
  <si>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</si>
  <si>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</si>
  <si>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</si>
  <si>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</si>
  <si>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</si>
  <si>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</si>
  <si>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</si>
  <si>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</si>
  <si>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</si>
  <si>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</si>
  <si>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</si>
  <si>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</si>
  <si>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</si>
  <si>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</si>
  <si>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</si>
  <si>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</si>
  <si>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</si>
  <si>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</si>
  <si>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</si>
  <si>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</si>
  <si>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</si>
  <si>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</si>
  <si>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</si>
  <si>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</si>
  <si>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</si>
  <si>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</si>
  <si>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</si>
  <si>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</si>
  <si>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</si>
  <si>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</si>
  <si>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</si>
  <si>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</si>
  <si>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</si>
  <si>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</si>
  <si>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</si>
  <si>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</si>
  <si>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</si>
  <si>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</si>
  <si>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</si>
  <si>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</si>
  <si>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</si>
  <si>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</si>
  <si>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</si>
  <si>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</si>
  <si>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</si>
  <si>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</si>
  <si>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</si>
  <si>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</si>
  <si>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</si>
  <si>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</si>
  <si>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</si>
  <si>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</si>
  <si>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</si>
  <si>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</si>
  <si>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</si>
  <si>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</si>
  <si>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</si>
  <si>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</si>
  <si>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</si>
  <si>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</si>
  <si>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</si>
  <si>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</si>
  <si>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</si>
  <si>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</si>
  <si>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</si>
  <si>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</si>
  <si>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</si>
  <si>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</si>
  <si>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</si>
  <si>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</si>
  <si>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</si>
  <si>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</si>
  <si>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</si>
  <si>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</si>
  <si>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</si>
  <si>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</si>
  <si>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</si>
  <si>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</si>
  <si>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</si>
  <si>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</si>
  <si>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</si>
  <si>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</si>
  <si>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</si>
  <si>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</si>
  <si>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</si>
  <si>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</si>
  <si>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</si>
  <si>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</si>
  <si>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</si>
  <si>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</si>
  <si>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</si>
  <si>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</si>
  <si>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</si>
  <si>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</si>
  <si>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</si>
  <si>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</si>
  <si>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</si>
  <si>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</si>
  <si>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</si>
  <si>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</si>
  <si>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</si>
  <si>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</si>
  <si>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</si>
  <si>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</si>
  <si>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</si>
  <si>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</si>
  <si>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</si>
  <si>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</si>
  <si>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</si>
  <si>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</si>
  <si>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</si>
  <si>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</si>
  <si>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</si>
  <si>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</si>
  <si>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</si>
  <si>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</si>
  <si>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</si>
  <si>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</si>
  <si>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</si>
  <si>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</si>
  <si>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</si>
  <si>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</si>
  <si>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</si>
  <si>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</si>
  <si>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</si>
  <si>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</si>
  <si>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</si>
  <si>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</si>
  <si>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</si>
  <si>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</si>
  <si>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</si>
  <si>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</si>
  <si>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</si>
  <si>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</si>
  <si>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</si>
  <si>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</si>
  <si>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</si>
  <si>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</si>
  <si>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</si>
  <si>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</si>
  <si>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</si>
  <si>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</si>
  <si>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</si>
  <si>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</si>
  <si>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</si>
  <si>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</si>
  <si>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</si>
  <si>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</si>
  <si>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</si>
  <si>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</si>
  <si>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</si>
  <si>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</si>
  <si>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</si>
  <si>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</si>
  <si>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</si>
  <si>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</si>
  <si>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</si>
  <si>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</si>
  <si>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</si>
  <si>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</si>
  <si>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</si>
  <si>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</si>
  <si>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</si>
  <si>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</si>
  <si>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</si>
  <si>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</si>
  <si>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</si>
  <si>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</si>
  <si>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</si>
  <si>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</si>
  <si>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</si>
  <si>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</si>
  <si>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</si>
  <si>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</si>
  <si>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</si>
  <si>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</si>
  <si>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</si>
  <si>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</si>
  <si>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</si>
  <si>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</si>
  <si>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</si>
  <si>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</si>
  <si>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</si>
  <si>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</si>
  <si>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</si>
  <si>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</si>
  <si>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</si>
  <si>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</si>
  <si>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</si>
  <si>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</si>
  <si>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</si>
  <si>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</si>
  <si>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</si>
  <si>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</si>
  <si>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</si>
  <si>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</si>
  <si>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</si>
  <si>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</si>
  <si>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</si>
  <si>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</si>
  <si>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</si>
  <si>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</si>
  <si>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</si>
  <si>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</si>
  <si>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</si>
  <si>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</si>
  <si>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</si>
  <si>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</si>
  <si>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</si>
  <si>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</si>
  <si>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</si>
  <si>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</si>
  <si>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</si>
  <si>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</si>
  <si>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</si>
  <si>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</si>
  <si>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</si>
  <si>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</si>
  <si>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</si>
  <si>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</si>
  <si>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</si>
  <si>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</si>
  <si>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</si>
  <si>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</si>
  <si>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</si>
  <si>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</si>
  <si>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</si>
  <si>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</si>
  <si>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</si>
  <si>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</si>
  <si>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</si>
  <si>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</si>
  <si>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</si>
  <si>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</si>
  <si>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</si>
  <si>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</si>
  <si>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</si>
  <si>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</si>
  <si>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</si>
  <si>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</si>
  <si>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</si>
  <si>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</si>
  <si>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</si>
  <si>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</si>
  <si>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</si>
  <si>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</si>
  <si>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</si>
  <si>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</si>
  <si>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</si>
  <si>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</si>
  <si>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</si>
  <si>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</si>
  <si>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</si>
  <si>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</si>
  <si>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</si>
  <si>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</si>
  <si>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</si>
  <si>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</si>
  <si>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</si>
  <si>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</si>
  <si>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</si>
  <si>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</si>
  <si>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</si>
  <si>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</si>
  <si>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</si>
  <si>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</si>
  <si>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</si>
  <si>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</si>
  <si>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</si>
  <si>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</si>
  <si>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</si>
  <si>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</si>
  <si>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</si>
  <si>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</si>
  <si>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</si>
  <si>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</si>
  <si>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</si>
  <si>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</si>
  <si>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</si>
  <si>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</si>
  <si>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</si>
  <si>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</si>
  <si>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</si>
  <si>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</si>
  <si>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</si>
  <si>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</si>
  <si>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</si>
  <si>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</si>
  <si>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</si>
  <si>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</si>
  <si>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</si>
  <si>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</si>
  <si>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</si>
  <si>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</si>
  <si>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</si>
  <si>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</si>
  <si>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</si>
  <si>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</si>
  <si>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</si>
  <si>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</si>
  <si>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</si>
  <si>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</si>
  <si>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</si>
  <si>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</si>
  <si>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</si>
  <si>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</si>
  <si>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</si>
  <si>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</si>
  <si>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</si>
  <si>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</si>
  <si>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</si>
  <si>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</si>
  <si>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</si>
  <si>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</si>
  <si>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</si>
  <si>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</si>
  <si>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</si>
  <si>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</si>
  <si>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</si>
  <si>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</si>
  <si>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</si>
  <si>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</si>
  <si>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</si>
  <si>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</si>
  <si>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</si>
  <si>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</si>
  <si>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</si>
  <si>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</si>
  <si>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</si>
  <si>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</si>
  <si>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</si>
  <si>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</si>
  <si>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</si>
  <si>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</si>
  <si>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</si>
  <si>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</si>
  <si>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</si>
  <si>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</si>
  <si>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</si>
  <si>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</si>
  <si>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</si>
  <si>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</si>
  <si>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</si>
  <si>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</si>
  <si>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</si>
  <si>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</si>
  <si>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</si>
  <si>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</si>
  <si>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</si>
  <si>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</si>
  <si>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</si>
  <si>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</si>
  <si>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</si>
  <si>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</si>
  <si>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</si>
  <si>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</si>
  <si>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</si>
  <si>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</si>
  <si>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</si>
  <si>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</si>
  <si>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</si>
  <si>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</si>
  <si>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</si>
  <si>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</si>
  <si>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</si>
  <si>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</si>
  <si>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</si>
  <si>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</si>
  <si>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</si>
  <si>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</si>
  <si>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</si>
  <si>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</si>
  <si>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</si>
  <si>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</si>
  <si>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</si>
  <si>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</si>
  <si>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</si>
  <si>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</si>
  <si>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</si>
  <si>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</si>
  <si>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</si>
  <si>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</si>
  <si>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</si>
  <si>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</si>
  <si>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</si>
  <si>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</si>
  <si>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</si>
  <si>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</si>
  <si>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</si>
  <si>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</si>
  <si>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</si>
  <si>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</si>
  <si>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</si>
  <si>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</si>
  <si>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</si>
  <si>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</si>
  <si>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</si>
  <si>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</si>
  <si>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</si>
  <si>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</si>
  <si>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</si>
  <si>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</si>
  <si>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</si>
  <si>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</si>
  <si>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</si>
  <si>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</si>
  <si>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</si>
  <si>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</si>
  <si>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</si>
  <si>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</si>
  <si>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</si>
  <si>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</si>
  <si>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</si>
  <si>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</si>
  <si>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</si>
  <si>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</si>
  <si>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</si>
  <si>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</si>
  <si>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</si>
  <si>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</si>
  <si>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</si>
  <si>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</si>
  <si>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</si>
  <si>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</si>
  <si>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</si>
  <si>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</si>
  <si>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</si>
  <si>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</si>
  <si>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</si>
  <si>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</si>
  <si>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</si>
  <si>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</si>
  <si>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</si>
  <si>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</si>
  <si>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</si>
  <si>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</si>
  <si>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</si>
  <si>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</si>
  <si>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</si>
  <si>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</si>
  <si>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</si>
  <si>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</si>
  <si>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</si>
  <si>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</si>
  <si>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</si>
  <si>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</si>
  <si>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</si>
  <si>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</si>
  <si>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</si>
  <si>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</si>
  <si>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</si>
  <si>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</si>
  <si>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</si>
  <si>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</si>
  <si>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</si>
  <si>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</si>
  <si>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</si>
  <si>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</si>
  <si>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</si>
  <si>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</si>
  <si>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</si>
  <si>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</si>
  <si>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</si>
  <si>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</si>
  <si>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</si>
  <si>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</si>
  <si>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</si>
  <si>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</si>
  <si>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</si>
  <si>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</si>
  <si>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</si>
  <si>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</si>
  <si>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</si>
  <si>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</si>
  <si>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</si>
  <si>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</si>
  <si>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</si>
  <si>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</si>
  <si>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</si>
  <si>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</si>
  <si>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</si>
  <si>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</si>
  <si>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</si>
  <si>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</si>
  <si>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</si>
  <si>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</si>
  <si>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</si>
  <si>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</si>
  <si>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</si>
  <si>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</si>
  <si>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</si>
  <si>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</si>
  <si>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</si>
  <si>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</si>
  <si>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</si>
  <si>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</si>
  <si>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</si>
  <si>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</si>
  <si>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</si>
  <si>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</si>
  <si>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</si>
  <si>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</si>
  <si>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</si>
  <si>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</si>
  <si>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</si>
  <si>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</si>
  <si>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</si>
  <si>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</si>
  <si>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</si>
  <si>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</si>
  <si>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</si>
  <si>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</si>
  <si>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</si>
  <si>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</si>
  <si>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</si>
  <si>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</si>
  <si>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</si>
  <si>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</si>
  <si>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</si>
  <si>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</si>
  <si>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</si>
  <si>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</si>
  <si>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</si>
  <si>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</si>
  <si>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</si>
  <si>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</si>
  <si>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</si>
  <si>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</si>
  <si>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</si>
  <si>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</si>
  <si>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</si>
  <si>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</si>
  <si>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</si>
  <si>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</si>
  <si>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</si>
  <si>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</si>
  <si>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</si>
  <si>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</si>
  <si>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</si>
  <si>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</si>
  <si>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</si>
  <si>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</si>
  <si>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</si>
  <si>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</si>
  <si>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</si>
  <si>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</si>
  <si>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</si>
  <si>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</si>
  <si>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</si>
  <si>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</si>
  <si>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</si>
  <si>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</si>
  <si>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</si>
  <si>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</si>
  <si>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</si>
  <si>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</si>
  <si>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</si>
  <si>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</si>
  <si>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</si>
  <si>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</si>
  <si>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</si>
  <si>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</si>
  <si>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</si>
  <si>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</si>
  <si>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</si>
  <si>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</si>
  <si>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</si>
  <si>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</si>
  <si>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</si>
  <si>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</si>
  <si>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</si>
  <si>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</si>
  <si>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</si>
  <si>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</si>
  <si>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</si>
  <si>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</si>
  <si>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</si>
  <si>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</si>
  <si>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</si>
  <si>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</si>
  <si>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</si>
  <si>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</si>
  <si>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</si>
  <si>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</si>
  <si>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</si>
  <si>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</si>
  <si>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</si>
  <si>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</si>
  <si>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</si>
  <si>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</si>
  <si>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</si>
  <si>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</si>
  <si>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</si>
  <si>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</si>
  <si>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</si>
  <si>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</si>
  <si>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</si>
  <si>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</si>
  <si>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</si>
  <si>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</si>
  <si>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</si>
  <si>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</si>
  <si>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</si>
  <si>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</si>
  <si>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</si>
  <si>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</si>
  <si>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</si>
  <si>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</si>
  <si>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</si>
  <si>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</si>
  <si>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</si>
  <si>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</si>
  <si>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</si>
  <si>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</si>
  <si>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</si>
  <si>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</si>
  <si>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</si>
  <si>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</si>
  <si>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</si>
  <si>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</si>
  <si>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</si>
  <si>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</si>
  <si>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</si>
  <si>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</si>
  <si>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</si>
  <si>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</si>
  <si>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</si>
  <si>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</si>
  <si>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</si>
  <si>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</si>
  <si>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</si>
  <si>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</si>
  <si>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</si>
  <si>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</si>
  <si>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</si>
  <si>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</si>
  <si>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</si>
  <si>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</si>
  <si>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</si>
  <si>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</si>
  <si>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</si>
  <si>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</si>
  <si>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</si>
  <si>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</si>
  <si>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</si>
  <si>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</si>
  <si>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</si>
  <si>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</si>
  <si>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</si>
  <si>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</si>
  <si>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</si>
  <si>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</si>
  <si>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</si>
  <si>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</si>
  <si>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</si>
  <si>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</si>
  <si>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</si>
  <si>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</si>
  <si>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</si>
  <si>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</si>
  <si>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</si>
  <si>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</si>
  <si>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</si>
  <si>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</si>
  <si>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</si>
  <si>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</si>
  <si>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</si>
  <si>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</si>
  <si>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</si>
  <si>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</si>
  <si>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</si>
  <si>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</si>
  <si>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</si>
  <si>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</si>
  <si>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</si>
  <si>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</si>
  <si>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</si>
  <si>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</si>
  <si>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</si>
  <si>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</si>
  <si>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</si>
  <si>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</si>
  <si>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</si>
  <si>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</si>
  <si>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</si>
  <si>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</si>
  <si>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</si>
  <si>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</si>
  <si>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</si>
  <si>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</si>
  <si>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</si>
  <si>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</si>
  <si>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</si>
  <si>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</si>
  <si>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</si>
  <si>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</si>
  <si>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</si>
  <si>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</si>
  <si>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</si>
  <si>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</si>
  <si>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</si>
  <si>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</si>
  <si>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</si>
  <si>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</si>
  <si>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</si>
  <si>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</si>
  <si>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</si>
  <si>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</si>
  <si>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</si>
  <si>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</si>
  <si>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</si>
  <si>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</si>
  <si>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</si>
  <si>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</si>
  <si>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</si>
  <si>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</si>
  <si>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</si>
  <si>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</si>
  <si>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</si>
  <si>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</si>
  <si>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</si>
  <si>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</si>
  <si>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</si>
  <si>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</si>
  <si>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</si>
  <si>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</si>
  <si>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</si>
  <si>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</si>
  <si>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</si>
  <si>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</si>
  <si>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</si>
  <si>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</si>
  <si>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</si>
  <si>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</si>
  <si>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</si>
  <si>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</si>
  <si>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</si>
  <si>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</si>
  <si>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</si>
  <si>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</si>
  <si>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</si>
  <si>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</si>
  <si>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</si>
  <si>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</si>
  <si>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</si>
  <si>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</si>
  <si>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</si>
  <si>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</si>
  <si>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</si>
  <si>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</si>
  <si>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</si>
  <si>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</si>
  <si>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</si>
  <si>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</si>
  <si>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</si>
  <si>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</si>
  <si>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</si>
  <si>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</si>
  <si>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</si>
  <si>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</si>
  <si>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</si>
  <si>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</si>
  <si>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</si>
  <si>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</si>
  <si>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</si>
  <si>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</si>
  <si>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</si>
  <si>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</si>
  <si>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</si>
  <si>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</si>
  <si>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</si>
  <si>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</si>
  <si>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</si>
  <si>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</si>
  <si>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</si>
  <si>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</si>
  <si>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</si>
  <si>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</si>
  <si>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</si>
  <si>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</si>
  <si>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</si>
  <si>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</si>
  <si>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</si>
  <si>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</si>
  <si>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</si>
  <si>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</si>
  <si>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</si>
  <si>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</si>
  <si>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</si>
  <si>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</si>
  <si>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</si>
  <si>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</si>
  <si>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</si>
  <si>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</si>
  <si>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</si>
  <si>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</si>
  <si>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</si>
  <si>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</si>
  <si>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</si>
  <si>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</si>
  <si>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</si>
  <si>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</si>
  <si>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</si>
  <si>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</si>
  <si>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</si>
  <si>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</si>
  <si>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</si>
  <si>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</si>
  <si>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</si>
  <si>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</si>
  <si>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</si>
  <si>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</si>
  <si>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</si>
  <si>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</si>
  <si>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</si>
  <si>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</si>
  <si>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</si>
  <si>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</si>
  <si>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</si>
  <si>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</si>
  <si>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</si>
  <si>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</si>
  <si>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</si>
  <si>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</si>
  <si>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</si>
  <si>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</si>
  <si>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</si>
  <si>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</si>
  <si>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</si>
  <si>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</si>
  <si>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</si>
  <si>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</si>
  <si>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</si>
  <si>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</si>
  <si>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</si>
  <si>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</si>
  <si>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</si>
  <si>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</si>
  <si>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</si>
  <si>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</si>
  <si>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</si>
  <si>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</si>
  <si>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</si>
  <si>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</si>
  <si>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</si>
  <si>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</si>
  <si>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</si>
  <si>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</si>
  <si>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</si>
  <si>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</si>
  <si>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</si>
  <si>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</si>
  <si>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</si>
  <si>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</si>
  <si>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</si>
  <si>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</si>
  <si>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</si>
  <si>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</si>
  <si>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</si>
  <si>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</si>
  <si>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</si>
  <si>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</si>
  <si>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</si>
  <si>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</si>
  <si>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</si>
  <si>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</si>
  <si>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</si>
  <si>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</si>
  <si>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</si>
  <si>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</si>
  <si>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</si>
  <si>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</si>
  <si>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</si>
  <si>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</si>
  <si>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</si>
  <si>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</si>
  <si>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</si>
  <si>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</si>
  <si>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</si>
  <si>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</si>
  <si>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</si>
  <si>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</si>
  <si>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</si>
  <si>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</si>
  <si>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</si>
  <si>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</si>
  <si>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</si>
  <si>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</si>
  <si>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</si>
  <si>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</si>
  <si>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</si>
  <si>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</si>
  <si>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</si>
  <si>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</si>
  <si>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</si>
  <si>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</si>
  <si>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</si>
  <si>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</si>
  <si>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</si>
  <si>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</si>
  <si>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</si>
  <si>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</si>
  <si>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</si>
  <si>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</si>
  <si>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</si>
  <si>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</si>
  <si>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</si>
  <si>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</si>
  <si>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</si>
  <si>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</si>
  <si>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</si>
  <si>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</si>
  <si>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</si>
  <si>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</si>
  <si>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</si>
  <si>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</si>
  <si>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</si>
  <si>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</si>
  <si>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</si>
  <si>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</si>
  <si>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</si>
  <si>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</si>
  <si>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</si>
  <si>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</si>
  <si>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</si>
  <si>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</si>
  <si>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</si>
  <si>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</si>
  <si>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</si>
  <si>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</si>
  <si>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</si>
  <si>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</si>
  <si>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</si>
  <si>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</si>
  <si>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</si>
  <si>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</si>
  <si>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</si>
  <si>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</si>
  <si>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</si>
  <si>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</si>
  <si>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</si>
  <si>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</si>
  <si>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</si>
  <si>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</si>
  <si>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</si>
  <si>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</si>
  <si>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</si>
  <si>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</si>
  <si>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</si>
  <si>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</si>
  <si>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</si>
  <si>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</si>
  <si>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</si>
  <si>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</si>
  <si>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</si>
  <si>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</si>
  <si>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</si>
  <si>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</si>
  <si>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</si>
  <si>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</si>
  <si>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</si>
  <si>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</si>
  <si>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</si>
  <si>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</si>
  <si>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</si>
  <si>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</si>
  <si>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</si>
  <si>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</si>
  <si>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</si>
  <si>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</si>
  <si>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</si>
  <si>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</si>
  <si>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</si>
  <si>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</si>
  <si>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</si>
  <si>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</si>
  <si>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</si>
  <si>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</si>
  <si>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</si>
  <si>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</si>
  <si>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</si>
  <si>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</si>
  <si>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</si>
  <si>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</si>
  <si>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</si>
  <si>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</si>
  <si>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</si>
  <si>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</si>
  <si>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</si>
  <si>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</si>
  <si>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</si>
  <si>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</si>
  <si>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</si>
  <si>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</si>
  <si>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</si>
  <si>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</si>
  <si>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</si>
  <si>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</si>
  <si>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</si>
  <si>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</si>
  <si>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</si>
  <si>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</si>
  <si>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</si>
  <si>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</si>
  <si>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</si>
  <si>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</si>
  <si>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</si>
  <si>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</si>
  <si>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</si>
  <si>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</si>
  <si>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</si>
  <si>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</si>
  <si>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</si>
  <si>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</si>
  <si>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</si>
  <si>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</si>
  <si>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</si>
  <si>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</si>
  <si>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</si>
  <si>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</si>
  <si>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</si>
  <si>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</si>
  <si>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</si>
  <si>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</si>
  <si>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</si>
  <si>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</si>
  <si>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</si>
  <si>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</si>
  <si>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</si>
  <si>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</si>
  <si>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</si>
  <si>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</si>
  <si>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</si>
  <si>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</si>
  <si>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</si>
  <si>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</si>
  <si>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</si>
  <si>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</si>
  <si>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</si>
  <si>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</si>
  <si>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</si>
  <si>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</si>
  <si>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</si>
  <si>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</si>
  <si>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</si>
  <si>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</si>
  <si>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</si>
  <si>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</si>
  <si>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</si>
  <si>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</si>
  <si>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</si>
  <si>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</si>
  <si>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</si>
  <si>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</si>
  <si>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</si>
  <si>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</si>
  <si>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</si>
  <si>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</si>
  <si>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</si>
  <si>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</si>
  <si>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</si>
  <si>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</si>
  <si>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</si>
  <si>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</si>
  <si>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</si>
  <si>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</si>
  <si>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</si>
  <si>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</si>
  <si>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</si>
  <si>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</si>
  <si>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</si>
  <si>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</si>
  <si>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</si>
  <si>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</si>
  <si>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</si>
  <si>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</si>
  <si>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</si>
  <si>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</si>
  <si>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</si>
  <si>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</si>
  <si>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</si>
  <si>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</si>
  <si>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</si>
  <si>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</si>
  <si>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</si>
  <si>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</si>
  <si>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</si>
  <si>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</si>
  <si>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</si>
  <si>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</si>
  <si>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</si>
  <si>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</si>
  <si>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</si>
  <si>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</si>
  <si>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</si>
  <si>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</si>
  <si>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</si>
  <si>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</si>
  <si>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</si>
  <si>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</si>
  <si>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</si>
  <si>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</si>
  <si>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</si>
  <si>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</si>
  <si>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</si>
  <si>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</si>
  <si>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</si>
  <si>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</si>
  <si>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</si>
  <si>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</si>
  <si>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</si>
  <si>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</si>
  <si>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</si>
  <si>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</si>
  <si>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</si>
  <si>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</si>
  <si>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</si>
  <si>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</si>
  <si>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</si>
  <si>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</si>
  <si>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</si>
  <si>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</si>
  <si>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</si>
  <si>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</si>
  <si>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</si>
  <si>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</si>
  <si>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</si>
  <si>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</si>
  <si>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</si>
  <si>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</si>
  <si>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</si>
  <si>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</si>
  <si>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</si>
  <si>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</si>
  <si>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</si>
  <si>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</si>
  <si>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</si>
  <si>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</si>
  <si>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</si>
  <si>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</si>
  <si>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</si>
  <si>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</si>
  <si>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</si>
  <si>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</si>
  <si>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</si>
  <si>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</si>
  <si>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</si>
  <si>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</si>
  <si>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</si>
  <si>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</si>
  <si>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</si>
  <si>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</si>
  <si>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</si>
  <si>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</si>
  <si>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</si>
  <si>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</si>
  <si>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</si>
  <si>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</si>
  <si>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</si>
  <si>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</si>
  <si>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</si>
  <si>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</si>
  <si>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</si>
  <si>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</si>
  <si>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</si>
  <si>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</si>
  <si>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</si>
  <si>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</si>
  <si>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</si>
  <si>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</si>
  <si>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</si>
  <si>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</si>
  <si>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</si>
  <si>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</si>
  <si>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</si>
  <si>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</si>
  <si>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</si>
  <si>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</si>
  <si>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</si>
  <si>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</si>
  <si>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</si>
  <si>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</si>
  <si>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</si>
  <si>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</si>
  <si>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</si>
  <si>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</si>
  <si>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</si>
  <si>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</si>
  <si>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</si>
  <si>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</si>
  <si>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</si>
  <si>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</si>
  <si>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</si>
  <si>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</si>
  <si>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</si>
  <si>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</si>
  <si>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</si>
  <si>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</si>
  <si>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</si>
  <si>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</si>
  <si>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</si>
  <si>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</si>
  <si>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</si>
  <si>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</si>
  <si>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</si>
  <si>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</si>
  <si>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</si>
  <si>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</si>
  <si>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</si>
  <si>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</si>
  <si>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</si>
  <si>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</si>
  <si>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</si>
  <si>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</si>
  <si>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</si>
  <si>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</si>
  <si>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</si>
  <si>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</si>
  <si>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</si>
  <si>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</si>
  <si>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</si>
  <si>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</si>
  <si>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</si>
  <si>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</si>
  <si>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</si>
  <si>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</si>
  <si>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</si>
  <si>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</si>
  <si>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</si>
  <si>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</si>
  <si>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</si>
  <si>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</si>
  <si>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</si>
  <si>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</si>
  <si>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</si>
  <si>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</si>
  <si>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</si>
  <si>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</si>
  <si>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</si>
  <si>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</si>
  <si>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</si>
  <si>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</si>
  <si>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</si>
  <si>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</si>
  <si>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</si>
  <si>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</si>
  <si>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</si>
  <si>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</si>
  <si>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</si>
  <si>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</si>
  <si>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</si>
  <si>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</si>
  <si>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</si>
  <si>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</si>
  <si>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</si>
  <si>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</si>
  <si>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</si>
  <si>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</si>
  <si>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</si>
  <si>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</si>
  <si>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</si>
  <si>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</si>
  <si>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</si>
  <si>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</si>
  <si>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</si>
  <si>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</si>
  <si>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</si>
  <si>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</si>
  <si>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</si>
  <si>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</si>
  <si>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</si>
  <si>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</si>
  <si>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</si>
  <si>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</si>
  <si>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</si>
  <si>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</si>
  <si>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</si>
  <si>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</si>
  <si>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</si>
  <si>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</si>
  <si>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</si>
  <si>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</si>
  <si>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</si>
  <si>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</si>
  <si>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</si>
  <si>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</si>
  <si>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</si>
  <si>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</si>
  <si>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</si>
  <si>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</si>
  <si>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</si>
  <si>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</si>
  <si>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</si>
  <si>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</si>
  <si>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</si>
  <si>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</si>
  <si>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</si>
  <si>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</si>
  <si>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</si>
  <si>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</si>
  <si>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</si>
  <si>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</si>
  <si>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</si>
  <si>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</si>
  <si>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</si>
  <si>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</si>
  <si>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</si>
  <si>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</si>
  <si>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</si>
  <si>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</si>
  <si>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</si>
  <si>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</si>
  <si>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</si>
  <si>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</si>
  <si>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</si>
  <si>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</si>
  <si>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</si>
  <si>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</si>
  <si>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</si>
  <si>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</si>
  <si>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</si>
  <si>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</si>
  <si>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</si>
  <si>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</si>
  <si>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</si>
  <si>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</si>
  <si>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</si>
  <si>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</si>
  <si>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</si>
  <si>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</si>
  <si>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</si>
  <si>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</si>
  <si>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</si>
  <si>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</si>
  <si>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</si>
  <si>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</si>
  <si>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</si>
  <si>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</si>
  <si>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</si>
  <si>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</si>
  <si>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</si>
  <si>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</si>
  <si>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</si>
  <si>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</si>
  <si>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</si>
  <si>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</si>
  <si>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</si>
  <si>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</si>
  <si>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</si>
  <si>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</si>
  <si>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</si>
  <si>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</si>
  <si>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</si>
  <si>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</si>
  <si>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</si>
  <si>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</si>
  <si>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</si>
  <si>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</si>
  <si>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</si>
  <si>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</si>
  <si>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</si>
  <si>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</si>
  <si>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</si>
  <si>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</si>
  <si>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</si>
  <si>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</si>
  <si>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</si>
  <si>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</si>
  <si>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</si>
  <si>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</si>
  <si>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</si>
  <si>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</si>
  <si>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</si>
  <si>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</si>
  <si>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</si>
  <si>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</si>
  <si>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</si>
  <si>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</si>
  <si>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</si>
  <si>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</si>
  <si>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</si>
  <si>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</si>
  <si>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</si>
  <si>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</si>
  <si>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</si>
  <si>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</si>
  <si>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</si>
  <si>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</si>
  <si>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</si>
  <si>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</si>
  <si>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</si>
  <si>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</si>
  <si>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</si>
  <si>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</si>
  <si>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</si>
  <si>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</si>
  <si>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</si>
  <si>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</si>
  <si>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</si>
  <si>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</si>
  <si>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</si>
  <si>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</si>
  <si>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</si>
  <si>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</si>
  <si>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</si>
  <si>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</si>
  <si>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</si>
  <si>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</si>
  <si>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</si>
  <si>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</si>
  <si>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</si>
  <si>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</si>
  <si>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</si>
  <si>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</si>
  <si>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</si>
  <si>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</si>
  <si>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</si>
  <si>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</si>
  <si>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</si>
  <si>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</si>
  <si>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</si>
  <si>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</si>
  <si>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</si>
  <si>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</si>
  <si>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</si>
  <si>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</si>
  <si>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</si>
  <si>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</si>
  <si>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</si>
  <si>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</si>
  <si>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</si>
  <si>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</si>
  <si>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</si>
  <si>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</si>
  <si>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</si>
  <si>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</si>
  <si>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</si>
  <si>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</si>
  <si>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</si>
  <si>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</si>
  <si>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</si>
  <si>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</si>
  <si>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</si>
  <si>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</si>
  <si>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</si>
  <si>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</si>
  <si>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</si>
  <si>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</si>
  <si>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</si>
  <si>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</si>
  <si>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</si>
  <si>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</si>
  <si>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</si>
  <si>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</si>
  <si>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</si>
  <si>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</si>
  <si>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</si>
  <si>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</si>
  <si>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</si>
  <si>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</si>
  <si>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</si>
  <si>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</si>
  <si>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</si>
  <si>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</si>
  <si>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</si>
  <si>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</si>
  <si>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</si>
  <si>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</si>
  <si>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</si>
  <si>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</si>
  <si>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</si>
  <si>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</si>
  <si>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</si>
  <si>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</si>
  <si>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</si>
  <si>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</si>
  <si>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</si>
  <si>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</si>
  <si>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</si>
  <si>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</si>
  <si>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</si>
  <si>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</si>
  <si>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</si>
  <si>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</si>
  <si>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</si>
  <si>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</si>
  <si>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</si>
  <si>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</si>
  <si>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</si>
  <si>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</si>
  <si>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</si>
  <si>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</si>
  <si>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</si>
  <si>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</si>
  <si>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</si>
  <si>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</si>
  <si>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</si>
  <si>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</si>
  <si>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</si>
  <si>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</si>
  <si>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</si>
  <si>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</si>
  <si>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</si>
  <si>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</si>
  <si>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</si>
  <si>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</si>
  <si>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</si>
  <si>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</si>
  <si>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</si>
  <si>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</si>
  <si>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</si>
  <si>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</si>
  <si>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</si>
  <si>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</si>
  <si>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</si>
  <si>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</si>
  <si>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</si>
  <si>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</si>
  <si>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</si>
  <si>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</si>
  <si>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</si>
  <si>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</si>
  <si>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</si>
  <si>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</si>
  <si>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</si>
  <si>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</si>
  <si>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</si>
  <si>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</si>
  <si>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</si>
  <si>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</si>
  <si>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</si>
  <si>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</si>
  <si>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</si>
  <si>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</si>
  <si>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</si>
  <si>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</si>
  <si>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</si>
  <si>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</si>
  <si>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</si>
  <si>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</si>
  <si>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</si>
  <si>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</si>
  <si>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</si>
  <si>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</si>
  <si>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</si>
  <si>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</si>
  <si>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</si>
  <si>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</si>
  <si>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</si>
  <si>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</si>
  <si>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</si>
  <si>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</si>
  <si>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</si>
  <si>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</si>
  <si>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</si>
  <si>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</si>
  <si>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</si>
  <si>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</si>
  <si>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</si>
  <si>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</si>
  <si>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</si>
  <si>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</si>
  <si>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</si>
  <si>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</si>
  <si>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</si>
  <si>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</si>
  <si>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</si>
  <si>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</si>
  <si>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</si>
  <si>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</si>
  <si>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</si>
  <si>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</si>
  <si>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</si>
  <si>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</si>
  <si>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</si>
  <si>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</si>
  <si>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</si>
  <si>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</si>
  <si>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</si>
  <si>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</si>
  <si>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</si>
  <si>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</si>
  <si>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</si>
  <si>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</si>
  <si>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</si>
  <si>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</si>
  <si>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</si>
  <si>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</si>
  <si>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</si>
  <si>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</si>
  <si>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</si>
  <si>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</si>
  <si>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</si>
  <si>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</si>
  <si>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</si>
  <si>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</si>
  <si>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</si>
  <si>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</si>
  <si>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</si>
  <si>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</si>
  <si>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</si>
  <si>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</si>
  <si>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</si>
  <si>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</si>
  <si>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</si>
  <si>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</si>
  <si>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</si>
  <si>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</si>
  <si>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</si>
  <si>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</si>
  <si>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</si>
  <si>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</si>
  <si>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</si>
  <si>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</si>
  <si>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</si>
  <si>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</si>
  <si>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</si>
  <si>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</si>
  <si>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</si>
  <si>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</si>
  <si>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</si>
  <si>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</si>
  <si>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</si>
  <si>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</si>
  <si>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</si>
  <si>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</si>
  <si>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</si>
  <si>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</si>
  <si>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</si>
  <si>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</si>
  <si>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</si>
  <si>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</si>
  <si>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</si>
  <si>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</si>
  <si>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</si>
  <si>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</si>
  <si>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</si>
  <si>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</si>
  <si>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</si>
  <si>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</si>
  <si>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</si>
  <si>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</si>
  <si>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</si>
  <si>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</si>
  <si>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</si>
  <si>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</si>
  <si>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</si>
  <si>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</si>
  <si>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</si>
  <si>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</si>
  <si>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</si>
  <si>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</si>
  <si>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</si>
  <si>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</si>
  <si>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</si>
  <si>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</si>
  <si>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</si>
  <si>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</si>
  <si>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</si>
  <si>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</si>
  <si>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</si>
  <si>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</si>
  <si>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</si>
  <si>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</si>
  <si>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</si>
  <si>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</si>
  <si>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</si>
  <si>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</si>
  <si>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</si>
  <si>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</si>
  <si>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</si>
  <si>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</si>
  <si>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</si>
  <si>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</si>
  <si>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</si>
  <si>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</si>
  <si>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</si>
  <si>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</si>
  <si>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</si>
  <si>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</si>
  <si>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</si>
  <si>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</si>
  <si>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</si>
  <si>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</si>
  <si>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</si>
  <si>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</si>
  <si>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</si>
  <si>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</si>
  <si>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</si>
  <si>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</si>
  <si>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</si>
  <si>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</si>
  <si>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</si>
  <si>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</si>
  <si>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</si>
  <si>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</si>
  <si>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</si>
  <si>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</si>
  <si>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</si>
  <si>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</si>
  <si>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</si>
  <si>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</si>
  <si>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</si>
  <si>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</si>
  <si>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</si>
  <si>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</si>
  <si>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</si>
  <si>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</si>
  <si>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</si>
  <si>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</si>
  <si>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</si>
  <si>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</si>
  <si>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</si>
  <si>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</si>
  <si>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</si>
  <si>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</si>
  <si>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</si>
  <si>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</si>
  <si>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</si>
  <si>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</si>
  <si>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</si>
  <si>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</si>
  <si>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</si>
  <si>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</si>
  <si>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</si>
  <si>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</si>
  <si>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</si>
  <si>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</si>
  <si>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</si>
  <si>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</si>
  <si>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</si>
  <si>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</si>
  <si>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</si>
  <si>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</si>
  <si>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</si>
  <si>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</si>
  <si>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</si>
  <si>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</si>
  <si>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</si>
  <si>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</si>
  <si>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</si>
  <si>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</si>
  <si>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</si>
  <si>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</si>
  <si>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</si>
  <si>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</si>
  <si>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</si>
  <si>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</si>
  <si>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</si>
  <si>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</si>
  <si>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</si>
  <si>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</si>
  <si>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</si>
  <si>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</si>
  <si>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</si>
  <si>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</si>
  <si>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</si>
  <si>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</si>
  <si>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</si>
  <si>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</si>
  <si>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</si>
  <si>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</si>
  <si>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</si>
  <si>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</si>
  <si>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</si>
  <si>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</si>
  <si>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</si>
  <si>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</si>
  <si>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</si>
  <si>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</si>
  <si>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</si>
  <si>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</si>
  <si>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</si>
  <si>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</si>
  <si>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</si>
  <si>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</si>
  <si>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</si>
  <si>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</si>
  <si>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</si>
  <si>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</si>
  <si>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</si>
  <si>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</si>
  <si>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</si>
  <si>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</si>
  <si>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</si>
  <si>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</si>
  <si>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</si>
  <si>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</si>
  <si>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</si>
  <si>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</si>
  <si>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</si>
  <si>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</si>
  <si>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</si>
  <si>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</si>
  <si>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</si>
  <si>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</si>
  <si>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</si>
  <si>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</si>
  <si>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</si>
  <si>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</si>
  <si>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</si>
  <si>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</si>
  <si>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</si>
  <si>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</si>
  <si>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</si>
  <si>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</si>
  <si>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</si>
  <si>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</si>
  <si>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</si>
  <si>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</si>
  <si>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</si>
  <si>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</si>
  <si>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</si>
  <si>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</si>
  <si>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</si>
  <si>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</si>
  <si>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</si>
  <si>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</si>
  <si>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</si>
  <si>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</si>
  <si>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</si>
  <si>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</si>
  <si>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</si>
  <si>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</si>
  <si>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</si>
  <si>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</si>
  <si>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</si>
  <si>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</si>
  <si>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</si>
  <si>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</si>
  <si>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</si>
  <si>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</si>
  <si>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</si>
  <si>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</si>
  <si>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</si>
  <si>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</si>
  <si>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</si>
  <si>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</si>
  <si>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</si>
  <si>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</si>
  <si>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</si>
  <si>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</si>
  <si>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</si>
  <si>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</si>
  <si>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</si>
  <si>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</si>
  <si>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</si>
  <si>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</si>
  <si>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</si>
  <si>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</si>
  <si>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</si>
  <si>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</si>
  <si>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</si>
  <si>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</si>
  <si>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</si>
  <si>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</si>
  <si>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</si>
  <si>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</si>
  <si>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</si>
  <si>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</si>
  <si>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</si>
  <si>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</si>
  <si>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</si>
  <si>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</si>
  <si>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</si>
  <si>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</si>
  <si>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</si>
  <si>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</si>
  <si>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</si>
  <si>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</si>
  <si>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</si>
  <si>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</si>
  <si>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</si>
  <si>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</si>
  <si>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</si>
  <si>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</si>
  <si>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</si>
  <si>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</si>
  <si>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</si>
  <si>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</si>
  <si>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</si>
  <si>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</si>
  <si>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</si>
  <si>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</si>
  <si>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</si>
  <si>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</si>
  <si>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</si>
  <si>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</si>
  <si>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</si>
  <si>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</si>
  <si>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</si>
  <si>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</si>
  <si>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</si>
  <si>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</si>
  <si>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</si>
  <si>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</si>
  <si>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</si>
  <si>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</si>
  <si>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</si>
  <si>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</si>
  <si>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</si>
  <si>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</si>
  <si>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</si>
  <si>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</si>
  <si>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</si>
  <si>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</si>
  <si>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</si>
  <si>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</si>
  <si>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</si>
  <si>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</si>
  <si>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</si>
  <si>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</si>
  <si>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</si>
  <si>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</si>
  <si>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</si>
  <si>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</si>
  <si>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</si>
  <si>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</si>
  <si>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</si>
  <si>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</si>
  <si>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</si>
  <si>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</si>
  <si>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</si>
  <si>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</si>
  <si>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</si>
  <si>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</si>
  <si>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</si>
  <si>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</si>
  <si>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</si>
  <si>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</si>
  <si>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</si>
  <si>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</si>
  <si>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</si>
  <si>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</si>
  <si>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</si>
  <si>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</si>
  <si>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</si>
  <si>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</si>
  <si>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</si>
  <si>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</si>
  <si>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</si>
  <si>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</si>
  <si>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</si>
  <si>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</si>
  <si>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</si>
  <si>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</si>
  <si>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</si>
  <si>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</si>
  <si>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</si>
  <si>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</si>
  <si>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</si>
  <si>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</si>
  <si>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</si>
  <si>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</si>
  <si>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</si>
  <si>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</si>
  <si>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</si>
  <si>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</si>
  <si>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</si>
  <si>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</si>
  <si>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</si>
  <si>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</si>
  <si>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</si>
  <si>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</si>
  <si>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</si>
  <si>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</si>
  <si>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</si>
  <si>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</si>
  <si>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</si>
  <si>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</si>
  <si>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</si>
  <si>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</si>
  <si>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</si>
  <si>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</si>
  <si>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</si>
  <si>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</si>
  <si>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</si>
  <si>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</si>
  <si>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</si>
  <si>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</si>
  <si>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</si>
  <si>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</si>
  <si>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</si>
  <si>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</si>
  <si>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</si>
  <si>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</si>
  <si>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</si>
  <si>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</si>
  <si>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</si>
  <si>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</si>
  <si>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</si>
  <si>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</si>
  <si>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</si>
  <si>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</si>
  <si>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</si>
  <si>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</si>
  <si>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</si>
  <si>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</si>
  <si>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</si>
  <si>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</si>
  <si>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</si>
  <si>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</si>
  <si>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</si>
  <si>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</si>
  <si>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</si>
  <si>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</si>
  <si>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</si>
  <si>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</si>
  <si>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</si>
  <si>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</si>
  <si>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</si>
  <si>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</si>
  <si>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</si>
  <si>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</si>
  <si>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</si>
  <si>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</si>
  <si>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</si>
  <si>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</si>
  <si>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</si>
  <si>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</si>
  <si>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</si>
  <si>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</si>
  <si>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</si>
  <si>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</si>
  <si>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</si>
  <si>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</si>
  <si>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</si>
  <si>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</si>
  <si>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</si>
  <si>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</si>
  <si>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</si>
  <si>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</si>
  <si>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</si>
  <si>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</si>
  <si>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</si>
  <si>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</si>
  <si>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</si>
  <si>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</si>
  <si>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</si>
  <si>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</si>
  <si>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</si>
  <si>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</si>
  <si>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</si>
  <si>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</si>
  <si>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</si>
  <si>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</si>
  <si>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</si>
  <si>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</si>
  <si>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</si>
  <si>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</si>
  <si>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</si>
  <si>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</si>
  <si>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</si>
  <si>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</si>
  <si>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</si>
  <si>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</si>
  <si>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</si>
  <si>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</si>
  <si>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</si>
  <si>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</si>
  <si>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</si>
  <si>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</si>
  <si>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</si>
  <si>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</si>
  <si>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</si>
  <si>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</si>
  <si>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</si>
  <si>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</si>
  <si>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</si>
  <si>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</si>
  <si>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</si>
  <si>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</si>
  <si>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</si>
  <si>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</si>
  <si>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</si>
  <si>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</si>
  <si>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</si>
  <si>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</si>
  <si>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</si>
  <si>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</si>
  <si>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</si>
  <si>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</si>
  <si>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</si>
  <si>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</si>
  <si>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</si>
  <si>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</si>
  <si>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</si>
  <si>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</si>
  <si>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</si>
  <si>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</si>
  <si>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</si>
  <si>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</si>
  <si>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</si>
  <si>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</si>
  <si>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</si>
  <si>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</si>
  <si>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</si>
  <si>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</si>
  <si>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</si>
  <si>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</si>
  <si>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</si>
  <si>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</si>
  <si>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</si>
  <si>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</si>
  <si>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</si>
  <si>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</si>
  <si>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</si>
  <si>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</si>
  <si>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</si>
  <si>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</si>
  <si>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</si>
  <si>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</si>
  <si>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</si>
  <si>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</si>
  <si>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</si>
  <si>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</si>
  <si>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</si>
  <si>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</si>
  <si>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</si>
  <si>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</si>
  <si>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</si>
  <si>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</si>
  <si>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</si>
  <si>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</si>
  <si>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</si>
  <si>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</si>
  <si>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</si>
  <si>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</si>
  <si>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</si>
  <si>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</si>
  <si>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</si>
  <si>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</si>
  <si>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</si>
  <si>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</si>
  <si>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</si>
  <si>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</si>
  <si>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</si>
  <si>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</si>
  <si>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</si>
  <si>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</si>
  <si>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</si>
  <si>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</si>
  <si>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</si>
  <si>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</si>
  <si>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</si>
  <si>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</si>
  <si>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</si>
  <si>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</si>
  <si>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</si>
  <si>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</si>
  <si>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</si>
  <si>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</si>
  <si>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</si>
  <si>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</si>
  <si>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</si>
  <si>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</si>
  <si>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</si>
  <si>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</si>
  <si>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</si>
  <si>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</si>
  <si>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</si>
  <si>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</si>
  <si>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</si>
  <si>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</si>
  <si>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</si>
  <si>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</si>
  <si>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</si>
  <si>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</si>
  <si>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</si>
  <si>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</si>
  <si>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</si>
  <si>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</si>
  <si>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</si>
  <si>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</si>
  <si>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</si>
  <si>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</si>
  <si>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</si>
  <si>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</si>
  <si>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</si>
  <si>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</si>
  <si>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</si>
  <si>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</si>
  <si>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</si>
  <si>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</si>
  <si>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</si>
  <si>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</si>
  <si>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</si>
  <si>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</si>
  <si>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</si>
  <si>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</si>
  <si>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</si>
  <si>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</si>
  <si>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</si>
  <si>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</si>
  <si>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</si>
  <si>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</si>
  <si>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</si>
  <si>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</si>
  <si>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</si>
  <si>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</si>
  <si>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</si>
  <si>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</si>
  <si>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</si>
  <si>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</si>
  <si>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</si>
  <si>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</si>
  <si>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</si>
  <si>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</si>
  <si>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</si>
  <si>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</si>
  <si>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</si>
  <si>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</si>
  <si>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</si>
  <si>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</si>
  <si>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</si>
  <si>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</si>
  <si>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</si>
  <si>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</si>
  <si>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</si>
  <si>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</si>
  <si>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</si>
  <si>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</si>
  <si>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</si>
  <si>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</si>
  <si>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</si>
  <si>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</si>
  <si>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</si>
  <si>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</si>
  <si>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</si>
  <si>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</si>
  <si>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</si>
  <si>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</si>
  <si>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</si>
  <si>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</si>
  <si>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</si>
  <si>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</si>
  <si>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</si>
  <si>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</si>
  <si>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</si>
  <si>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</si>
  <si>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</si>
  <si>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</si>
  <si>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</si>
  <si>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</si>
  <si>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</si>
  <si>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</si>
  <si>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</si>
  <si>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</si>
  <si>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</si>
  <si>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</si>
  <si>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</si>
  <si>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</si>
  <si>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</si>
  <si>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</si>
  <si>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</si>
  <si>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</si>
  <si>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</si>
  <si>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</si>
  <si>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</si>
  <si>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</si>
  <si>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</si>
  <si>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</si>
  <si>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</si>
  <si>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</si>
  <si>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</si>
  <si>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</si>
  <si>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</si>
  <si>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</si>
  <si>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</si>
  <si>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</si>
  <si>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</si>
  <si>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</si>
  <si>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</si>
  <si>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</si>
  <si>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</si>
  <si>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</si>
  <si>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</si>
  <si>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</si>
  <si>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</si>
  <si>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</si>
  <si>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</si>
  <si>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</si>
  <si>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</si>
  <si>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</si>
  <si>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</si>
  <si>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</si>
  <si>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</si>
  <si>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</si>
  <si>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</si>
  <si>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</si>
  <si>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</si>
  <si>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</si>
  <si>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</si>
  <si>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</si>
  <si>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</si>
  <si>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</si>
  <si>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</si>
  <si>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</si>
  <si>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</si>
  <si>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</si>
  <si>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</si>
  <si>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</si>
  <si>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</si>
  <si>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</si>
  <si>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</si>
  <si>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</si>
  <si>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</si>
  <si>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</si>
  <si>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</si>
  <si>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</si>
  <si>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</si>
  <si>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</si>
  <si>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</si>
  <si>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</si>
  <si>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</si>
  <si>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</si>
  <si>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</si>
  <si>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</si>
  <si>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</si>
  <si>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</si>
  <si>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</si>
  <si>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</si>
  <si>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</si>
  <si>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</si>
  <si>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</si>
  <si>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</si>
  <si>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</si>
  <si>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</si>
  <si>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</si>
  <si>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</si>
  <si>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</si>
  <si>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</si>
  <si>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</si>
  <si>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</si>
  <si>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</si>
  <si>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</si>
  <si>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</si>
  <si>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</si>
  <si>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</si>
  <si>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</si>
  <si>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</si>
  <si>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</si>
  <si>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</si>
  <si>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</si>
  <si>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</si>
  <si>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</si>
  <si>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</si>
  <si>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</si>
  <si>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</si>
  <si>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</si>
  <si>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</si>
  <si>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</si>
  <si>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</si>
  <si>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</si>
  <si>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</si>
  <si>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</si>
  <si>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</si>
  <si>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</si>
  <si>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</si>
  <si>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</si>
  <si>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</si>
  <si>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</si>
  <si>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</si>
  <si>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</si>
  <si>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</si>
  <si>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</si>
  <si>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</si>
  <si>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</si>
  <si>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</si>
  <si>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</si>
  <si>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</si>
  <si>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</si>
  <si>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</si>
  <si>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</si>
  <si>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</si>
  <si>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</si>
  <si>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</si>
  <si>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</si>
  <si>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</si>
  <si>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</si>
  <si>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</si>
  <si>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</si>
  <si>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</si>
  <si>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</si>
  <si>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</si>
  <si>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</si>
  <si>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</si>
  <si>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</si>
  <si>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</si>
  <si>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</si>
  <si>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</si>
  <si>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</si>
  <si>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</si>
  <si>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</si>
  <si>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</si>
  <si>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</si>
  <si>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</si>
  <si>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</si>
  <si>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</si>
  <si>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</si>
  <si>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</si>
  <si>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</si>
  <si>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</si>
  <si>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</si>
  <si>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</si>
  <si>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</si>
  <si>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</si>
  <si>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</si>
  <si>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</si>
  <si>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</si>
  <si>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</si>
  <si>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</si>
  <si>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</si>
  <si>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</si>
  <si>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</si>
  <si>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</si>
  <si>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</si>
  <si>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</si>
  <si>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</si>
  <si>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</si>
  <si>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</si>
  <si>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</si>
  <si>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</si>
  <si>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</si>
  <si>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</si>
  <si>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</si>
  <si>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</si>
  <si>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</si>
  <si>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</si>
  <si>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</si>
  <si>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</si>
  <si>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</si>
  <si>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</si>
  <si>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</si>
  <si>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</si>
  <si>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</si>
  <si>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</si>
  <si>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</si>
  <si>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</si>
  <si>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</si>
  <si>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</si>
  <si>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</si>
  <si>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</si>
  <si>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</si>
  <si>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</si>
  <si>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</si>
  <si>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</si>
  <si>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</si>
  <si>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</si>
  <si>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</si>
  <si>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</si>
  <si>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</si>
  <si>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</si>
  <si>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</si>
  <si>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</si>
  <si>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</si>
  <si>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</si>
  <si>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</si>
  <si>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</si>
  <si>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</si>
  <si>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</si>
  <si>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</si>
  <si>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</si>
  <si>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</si>
  <si>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</si>
  <si>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</si>
  <si>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</si>
  <si>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</si>
  <si>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</si>
  <si>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</si>
  <si>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</si>
  <si>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</si>
  <si>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</si>
  <si>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</si>
  <si>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</si>
  <si>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</si>
  <si>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</si>
  <si>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</si>
  <si>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</si>
  <si>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</si>
  <si>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</si>
  <si>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</si>
  <si>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</si>
  <si>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</si>
  <si>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</si>
  <si>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</si>
  <si>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</si>
  <si>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</si>
  <si>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</si>
  <si>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</si>
  <si>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</si>
  <si>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</si>
  <si>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</si>
  <si>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</si>
  <si>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</si>
  <si>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</si>
  <si>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</si>
  <si>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</si>
  <si>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</si>
  <si>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</si>
  <si>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</si>
  <si>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</si>
  <si>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</si>
  <si>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</si>
  <si>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</si>
  <si>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</si>
  <si>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</si>
  <si>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</si>
  <si>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</si>
  <si>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</si>
  <si>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</si>
  <si>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</si>
  <si>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</si>
  <si>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</si>
  <si>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</si>
  <si>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</si>
  <si>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</si>
  <si>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</si>
  <si>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</si>
  <si>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</si>
  <si>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</si>
  <si>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</si>
  <si>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</si>
  <si>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</si>
  <si>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</si>
  <si>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</si>
  <si>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</si>
  <si>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</si>
  <si>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</si>
  <si>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</si>
  <si>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</si>
  <si>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</si>
  <si>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</si>
  <si>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</si>
  <si>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</si>
  <si>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</si>
  <si>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</si>
  <si>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</si>
  <si>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</si>
  <si>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</si>
  <si>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</si>
  <si>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</si>
  <si>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</si>
  <si>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</si>
  <si>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</si>
  <si>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</si>
  <si>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</si>
  <si>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</si>
  <si>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</si>
  <si>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</si>
  <si>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</si>
  <si>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</si>
  <si>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</si>
  <si>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</si>
  <si>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</si>
  <si>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</si>
  <si>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</si>
  <si>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</si>
  <si>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</si>
  <si>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</si>
  <si>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</si>
  <si>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</si>
  <si>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</si>
  <si>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</si>
  <si>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</si>
  <si>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</si>
  <si>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</si>
  <si>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</si>
  <si>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</si>
  <si>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</si>
  <si>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</si>
  <si>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</si>
  <si>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</si>
  <si>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</si>
  <si>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</si>
  <si>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</si>
  <si>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</si>
  <si>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</si>
  <si>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</si>
  <si>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</si>
  <si>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</si>
  <si>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</si>
  <si>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</si>
  <si>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</si>
  <si>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</si>
  <si>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</si>
  <si>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</si>
  <si>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</si>
  <si>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</si>
  <si>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</si>
  <si>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</si>
  <si>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</si>
  <si>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</si>
  <si>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</si>
  <si>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</si>
  <si>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</si>
  <si>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</si>
  <si>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</si>
  <si>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</si>
  <si>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</si>
  <si>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</si>
  <si>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</si>
  <si>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</si>
  <si>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</si>
  <si>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</si>
  <si>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</si>
  <si>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</si>
  <si>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</si>
  <si>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</si>
  <si>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</si>
  <si>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</si>
  <si>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</si>
  <si>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</si>
  <si>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</si>
  <si>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</si>
  <si>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</si>
  <si>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</si>
  <si>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</si>
  <si>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</si>
  <si>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</si>
  <si>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</si>
  <si>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</si>
  <si>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</si>
  <si>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</si>
  <si>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</si>
  <si>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</si>
  <si>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</si>
  <si>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</si>
  <si>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</si>
  <si>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</si>
  <si>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</si>
  <si>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</si>
  <si>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</si>
  <si>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</si>
  <si>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</si>
  <si>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</si>
  <si>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</si>
  <si>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</si>
  <si>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</si>
  <si>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</si>
  <si>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</si>
  <si>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</si>
  <si>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</si>
  <si>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</si>
  <si>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</si>
  <si>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</si>
  <si>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</si>
  <si>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</si>
  <si>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</si>
  <si>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</si>
  <si>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</si>
  <si>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</si>
  <si>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</si>
  <si>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</si>
  <si>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</si>
  <si>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</si>
  <si>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</si>
  <si>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</si>
  <si>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</si>
  <si>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</si>
  <si>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</si>
  <si>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</si>
  <si>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</si>
  <si>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</si>
  <si>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</si>
  <si>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</si>
  <si>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</si>
  <si>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</si>
  <si>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</si>
  <si>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</si>
  <si>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</si>
  <si>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</si>
  <si>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</si>
  <si>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</si>
  <si>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</si>
  <si>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</si>
  <si>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</si>
  <si>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</si>
  <si>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</si>
  <si>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</si>
  <si>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</si>
  <si>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</si>
  <si>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</si>
  <si>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</si>
  <si>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</si>
  <si>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</si>
  <si>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</si>
  <si>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</si>
  <si>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</si>
  <si>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</si>
  <si>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</si>
  <si>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</si>
  <si>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</si>
  <si>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</si>
  <si>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</si>
  <si>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</si>
  <si>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</si>
  <si>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</si>
  <si>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</si>
  <si>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</si>
  <si>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</si>
  <si>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</si>
  <si>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</si>
  <si>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</si>
  <si>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</si>
  <si>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</si>
  <si>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</si>
  <si>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</si>
  <si>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</si>
  <si>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</si>
  <si>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</si>
  <si>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</si>
  <si>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</si>
  <si>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</si>
  <si>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</si>
  <si>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</si>
  <si>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</si>
  <si>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</si>
  <si>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</si>
  <si>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</si>
  <si>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</si>
  <si>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</si>
  <si>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</si>
  <si>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</si>
  <si>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</si>
  <si>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</si>
  <si>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</si>
  <si>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</si>
  <si>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</si>
  <si>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</si>
  <si>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</si>
  <si>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</si>
  <si>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</si>
  <si>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</si>
  <si>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</si>
  <si>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</si>
  <si>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</si>
  <si>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</si>
  <si>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</si>
  <si>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</si>
  <si>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</si>
  <si>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</si>
  <si>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</si>
  <si>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</si>
  <si>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</si>
  <si>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</si>
  <si>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</si>
  <si>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</si>
  <si>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</si>
  <si>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</si>
  <si>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</si>
  <si>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</si>
  <si>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</si>
  <si>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</si>
  <si>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</si>
  <si>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</si>
  <si>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</si>
  <si>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</si>
  <si>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</si>
  <si>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</si>
  <si>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</si>
  <si>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</si>
  <si>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</si>
  <si>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</si>
  <si>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</si>
  <si>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</si>
  <si>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</si>
  <si>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</si>
  <si>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</si>
  <si>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</si>
  <si>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</si>
  <si>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</si>
  <si>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</si>
  <si>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</si>
  <si>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</si>
  <si>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</si>
  <si>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</si>
  <si>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</si>
  <si>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</si>
  <si>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</si>
  <si>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</si>
  <si>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</si>
  <si>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</si>
  <si>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</si>
  <si>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</si>
  <si>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</si>
  <si>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</si>
  <si>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</si>
  <si>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</si>
  <si>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</si>
  <si>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</si>
  <si>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</si>
  <si>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</si>
  <si>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</si>
  <si>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</si>
  <si>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</si>
  <si>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</si>
  <si>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</si>
  <si>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</si>
  <si>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</si>
  <si>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</si>
  <si>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</si>
  <si>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</si>
  <si>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</si>
  <si>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</si>
  <si>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</si>
  <si>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</si>
  <si>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</si>
  <si>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</si>
  <si>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</si>
  <si>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</si>
  <si>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</si>
  <si>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</si>
  <si>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</si>
  <si>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</si>
  <si>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</si>
  <si>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</si>
  <si>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</si>
  <si>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</si>
  <si>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</si>
  <si>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</si>
  <si>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</si>
  <si>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</si>
  <si>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</si>
  <si>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</si>
  <si>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</si>
  <si>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</si>
  <si>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</si>
  <si>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</si>
  <si>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</si>
  <si>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</si>
  <si>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</si>
  <si>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</si>
  <si>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</si>
  <si>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</si>
  <si>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</si>
  <si>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</si>
  <si>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</si>
  <si>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</si>
  <si>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</si>
  <si>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</si>
  <si>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</si>
  <si>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</si>
  <si>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</si>
  <si>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</si>
  <si>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</si>
  <si>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</si>
  <si>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</si>
  <si>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</si>
  <si>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</si>
  <si>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</si>
  <si>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</si>
  <si>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</si>
  <si>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</si>
  <si>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</si>
  <si>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</si>
  <si>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</si>
  <si>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</si>
  <si>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</si>
  <si>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</si>
  <si>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</si>
  <si>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</si>
  <si>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</si>
  <si>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</si>
  <si>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</si>
  <si>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</si>
  <si>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</si>
  <si>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</si>
  <si>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</si>
  <si>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</si>
  <si>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</si>
  <si>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</si>
  <si>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</si>
  <si>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</si>
  <si>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</si>
  <si>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</si>
  <si>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</si>
  <si>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</si>
  <si>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</si>
  <si>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</si>
  <si>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</si>
  <si>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</si>
  <si>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</si>
  <si>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</si>
  <si>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</si>
  <si>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</si>
  <si>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</si>
  <si>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</si>
  <si>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</si>
  <si>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</si>
  <si>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</si>
  <si>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</si>
  <si>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</si>
  <si>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</si>
  <si>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</si>
  <si>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</si>
  <si>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</si>
  <si>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</si>
  <si>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</si>
  <si>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</si>
  <si>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</si>
  <si>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</si>
  <si>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</si>
  <si>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</si>
  <si>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</si>
  <si>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</si>
  <si>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</si>
  <si>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</si>
  <si>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</si>
  <si>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</si>
  <si>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</si>
  <si>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</si>
  <si>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</si>
  <si>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</si>
  <si>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</si>
  <si>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</si>
  <si>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</si>
  <si>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</si>
  <si>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</si>
  <si>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</si>
  <si>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</si>
  <si>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</si>
  <si>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</si>
  <si>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</si>
  <si>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</si>
  <si>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</si>
  <si>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</si>
  <si>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</si>
  <si>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</si>
  <si>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</si>
  <si>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</si>
  <si>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</si>
  <si>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</si>
  <si>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</si>
  <si>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</si>
  <si>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</si>
  <si>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</si>
  <si>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</si>
  <si>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</si>
  <si>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</si>
  <si>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</si>
  <si>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</si>
  <si>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</si>
  <si>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</si>
  <si>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</si>
  <si>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</si>
  <si>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</si>
  <si>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</si>
  <si>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</si>
  <si>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</si>
  <si>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</si>
  <si>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</si>
  <si>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</si>
  <si>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</si>
  <si>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</si>
  <si>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</si>
  <si>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</si>
  <si>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</si>
  <si>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</si>
  <si>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</si>
  <si>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</si>
  <si>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</si>
  <si>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</si>
  <si>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</si>
  <si>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</si>
  <si>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</si>
  <si>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</si>
  <si>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</si>
  <si>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</si>
  <si>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</si>
  <si>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</si>
  <si>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</si>
  <si>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</si>
  <si>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</si>
  <si>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</si>
  <si>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</si>
  <si>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</si>
  <si>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</si>
  <si>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</si>
  <si>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</si>
  <si>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</si>
  <si>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</si>
  <si>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</si>
  <si>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</si>
  <si>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</si>
  <si>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</si>
  <si>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</si>
  <si>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</si>
  <si>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</si>
  <si>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</si>
  <si>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</si>
  <si>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</si>
  <si>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</si>
  <si>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</si>
  <si>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</si>
  <si>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</si>
  <si>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</si>
  <si>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</si>
  <si>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</si>
  <si>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</si>
  <si>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</si>
  <si>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</si>
  <si>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</si>
  <si>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</si>
  <si>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</si>
  <si>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</si>
  <si>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</si>
  <si>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</si>
  <si>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</si>
  <si>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</si>
  <si>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</si>
  <si>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</si>
  <si>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</si>
  <si>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</si>
  <si>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</si>
  <si>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</si>
  <si>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</si>
  <si>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</si>
  <si>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</si>
  <si>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</si>
  <si>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</si>
  <si>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</si>
  <si>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</si>
  <si>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</si>
  <si>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</si>
  <si>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</si>
  <si>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</si>
  <si>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</si>
  <si>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</si>
  <si>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</si>
  <si>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</si>
  <si>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</si>
  <si>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</si>
  <si>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</si>
  <si>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</si>
  <si>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</si>
  <si>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</si>
  <si>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</si>
  <si>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</si>
  <si>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</si>
  <si>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</si>
  <si>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</si>
  <si>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</si>
  <si>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</si>
  <si>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</si>
  <si>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</si>
  <si>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</si>
  <si>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</si>
  <si>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</si>
  <si>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</si>
  <si>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</si>
  <si>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</si>
  <si>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</si>
  <si>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</si>
  <si>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</si>
  <si>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</si>
  <si>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</si>
  <si>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</si>
  <si>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</si>
  <si>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</si>
  <si>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</si>
  <si>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</si>
  <si>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</si>
  <si>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</si>
  <si>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</si>
  <si>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</si>
  <si>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</si>
  <si>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</si>
  <si>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</si>
  <si>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</si>
  <si>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</si>
  <si>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</si>
  <si>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</si>
  <si>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</si>
  <si>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</si>
  <si>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</si>
  <si>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</si>
  <si>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</si>
  <si>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</si>
  <si>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</si>
  <si>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</si>
  <si>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</si>
  <si>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</si>
  <si>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</si>
  <si>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</si>
  <si>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</si>
  <si>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</si>
  <si>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</si>
  <si>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</si>
  <si>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</si>
  <si>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</si>
  <si>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</si>
  <si>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</si>
  <si>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</si>
  <si>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</si>
  <si>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</si>
  <si>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</si>
  <si>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</si>
  <si>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</si>
  <si>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</si>
  <si>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</si>
  <si>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</si>
  <si>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</si>
  <si>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</si>
  <si>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</si>
  <si>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</si>
  <si>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</si>
  <si>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</si>
  <si>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</si>
  <si>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</si>
  <si>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</si>
  <si>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</si>
  <si>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</si>
  <si>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</si>
  <si>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</si>
  <si>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</si>
  <si>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</si>
  <si>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</si>
  <si>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</si>
  <si>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</si>
  <si>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</si>
  <si>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</si>
  <si>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</si>
  <si>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</si>
  <si>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</si>
  <si>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</si>
  <si>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</si>
  <si>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</si>
  <si>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</si>
  <si>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</si>
  <si>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</si>
  <si>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</si>
  <si>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</si>
  <si>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</si>
  <si>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</si>
  <si>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</si>
  <si>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</si>
  <si>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</si>
  <si>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</si>
  <si>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</si>
  <si>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</si>
  <si>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</si>
  <si>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</si>
  <si>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</si>
  <si>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</si>
  <si>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</si>
  <si>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</si>
  <si>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</si>
  <si>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</si>
  <si>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</si>
  <si>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</si>
  <si>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</si>
  <si>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</si>
  <si>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</si>
  <si>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</si>
  <si>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</si>
  <si>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</si>
  <si>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</si>
  <si>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</si>
  <si>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</si>
  <si>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</si>
  <si>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</si>
  <si>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</si>
  <si>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</si>
  <si>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</si>
  <si>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</si>
  <si>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</si>
  <si>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</si>
  <si>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</si>
  <si>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</si>
  <si>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</si>
  <si>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</si>
  <si>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</si>
  <si>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</si>
  <si>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</si>
  <si>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</si>
  <si>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</si>
  <si>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</si>
  <si>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</si>
  <si>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</si>
  <si>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</si>
  <si>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</si>
  <si>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</si>
  <si>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</si>
  <si>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</si>
  <si>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</si>
  <si>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</si>
  <si>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</si>
  <si>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</si>
  <si>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</si>
  <si>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</si>
  <si>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</si>
  <si>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</si>
  <si>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</si>
  <si>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</si>
  <si>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</si>
  <si>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</si>
  <si>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</si>
  <si>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</si>
  <si>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</si>
  <si>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</si>
  <si>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</si>
  <si>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</si>
  <si>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</si>
  <si>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</si>
  <si>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</si>
  <si>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</si>
  <si>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</si>
  <si>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</si>
  <si>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</si>
  <si>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</si>
  <si>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</si>
  <si>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</si>
  <si>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</si>
  <si>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</si>
  <si>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</si>
  <si>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</si>
  <si>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</si>
  <si>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</si>
  <si>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</si>
  <si>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</si>
  <si>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</si>
  <si>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</si>
  <si>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</si>
  <si>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</si>
  <si>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</si>
  <si>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</si>
  <si>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</si>
  <si>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</si>
  <si>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</si>
  <si>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</si>
  <si>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</si>
  <si>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</si>
  <si>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</si>
  <si>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</si>
  <si>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</si>
  <si>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</si>
  <si>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</si>
  <si>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</si>
  <si>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</si>
  <si>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</si>
  <si>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</si>
  <si>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</si>
  <si>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</si>
  <si>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</si>
  <si>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</si>
  <si>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</si>
  <si>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</si>
  <si>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</si>
  <si>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</si>
  <si>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</si>
  <si>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</si>
  <si>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</si>
  <si>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</si>
  <si>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</si>
  <si>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</si>
  <si>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</si>
  <si>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</si>
  <si>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</si>
  <si>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</si>
  <si>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</si>
  <si>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</si>
  <si>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</si>
  <si>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</si>
  <si>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</si>
  <si>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</si>
  <si>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</si>
  <si>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</si>
  <si>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</si>
  <si>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</si>
  <si>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</si>
  <si>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</si>
  <si>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</si>
  <si>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</si>
  <si>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</si>
  <si>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</si>
  <si>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</si>
  <si>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</si>
  <si>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</si>
  <si>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</si>
  <si>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</si>
  <si>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</si>
  <si>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</si>
  <si>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</si>
  <si>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</si>
  <si>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</si>
  <si>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</si>
  <si>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</si>
  <si>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</si>
  <si>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</si>
  <si>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</si>
  <si>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</si>
  <si>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</si>
  <si>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</si>
  <si>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</si>
  <si>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</si>
  <si>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</si>
  <si>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</si>
  <si>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</si>
  <si>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</si>
  <si>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</si>
  <si>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</si>
  <si>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</si>
  <si>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</si>
  <si>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</si>
  <si>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</si>
  <si>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</si>
  <si>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</si>
  <si>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</si>
  <si>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</si>
  <si>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</si>
  <si>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</si>
  <si>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</si>
  <si>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</si>
  <si>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</si>
  <si>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</si>
  <si>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</si>
  <si>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</si>
  <si>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</si>
  <si>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</si>
  <si>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</si>
  <si>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</si>
  <si>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</si>
  <si>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</si>
  <si>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</si>
  <si>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</si>
  <si>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</si>
  <si>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</si>
  <si>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</si>
  <si>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</si>
  <si>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</si>
  <si>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</si>
  <si>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</si>
  <si>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</si>
  <si>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</si>
  <si>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</si>
  <si>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</si>
  <si>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</si>
  <si>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</si>
  <si>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</si>
  <si>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</si>
  <si>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</si>
  <si>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</si>
  <si>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</si>
  <si>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</si>
  <si>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</si>
  <si>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</si>
  <si>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</si>
  <si>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</si>
  <si>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</si>
  <si>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</si>
  <si>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</si>
  <si>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</si>
  <si>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</si>
  <si>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</si>
  <si>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</si>
  <si>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</si>
  <si>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</si>
  <si>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</si>
  <si>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</si>
  <si>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</si>
  <si>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</si>
  <si>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</si>
  <si>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</si>
  <si>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</si>
  <si>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</si>
  <si>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</si>
  <si>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</si>
  <si>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</si>
  <si>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</si>
  <si>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</si>
  <si>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</si>
  <si>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</si>
  <si>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</si>
  <si>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</si>
  <si>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</si>
  <si>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</si>
  <si>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</si>
  <si>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</si>
  <si>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</si>
  <si>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</si>
  <si>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</si>
  <si>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</si>
  <si>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</si>
  <si>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</si>
  <si>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</si>
  <si>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</si>
  <si>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</si>
  <si>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</si>
  <si>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</si>
  <si>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</si>
  <si>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</si>
  <si>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</si>
  <si>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</si>
  <si>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</si>
  <si>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</si>
  <si>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</si>
  <si>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</si>
  <si>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</si>
  <si>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</si>
  <si>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</si>
  <si>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</si>
  <si>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</si>
  <si>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</si>
  <si>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</si>
  <si>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</si>
  <si>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</si>
  <si>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</si>
  <si>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</si>
  <si>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</si>
  <si>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</si>
  <si>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</si>
  <si>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</si>
  <si>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</si>
  <si>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</si>
  <si>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</si>
  <si>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</si>
  <si>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</si>
  <si>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</si>
  <si>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</si>
  <si>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</si>
  <si>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</si>
  <si>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</si>
  <si>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</si>
  <si>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</si>
  <si>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</si>
  <si>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</si>
  <si>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</si>
  <si>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</si>
  <si>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</si>
  <si>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</si>
  <si>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</si>
  <si>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</si>
  <si>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</si>
  <si>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</si>
  <si>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</si>
  <si>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</si>
  <si>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</si>
  <si>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</si>
  <si>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</si>
  <si>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</si>
  <si>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</si>
  <si>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</si>
  <si>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</si>
  <si>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</si>
  <si>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</si>
  <si>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</si>
  <si>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</si>
  <si>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</si>
  <si>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</si>
  <si>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</si>
  <si>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</si>
  <si>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</si>
  <si>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</si>
  <si>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</si>
  <si>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</si>
  <si>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</si>
  <si>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</si>
  <si>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</si>
  <si>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</si>
  <si>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</si>
  <si>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</si>
  <si>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</si>
  <si>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</si>
  <si>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</si>
  <si>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</si>
  <si>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</si>
  <si>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</si>
  <si>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</si>
  <si>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</si>
  <si>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</si>
  <si>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</si>
  <si>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</si>
  <si>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</si>
  <si>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</si>
  <si>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</si>
  <si>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</si>
  <si>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</si>
  <si>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</si>
  <si>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</si>
  <si>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</si>
  <si>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</si>
  <si>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</si>
  <si>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</si>
  <si>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</si>
  <si>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</si>
  <si>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</si>
  <si>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</si>
  <si>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</si>
  <si>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</si>
  <si>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</si>
  <si>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</si>
  <si>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</si>
  <si>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</si>
  <si>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</si>
  <si>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</si>
  <si>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</si>
  <si>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</si>
  <si>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</si>
  <si>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</si>
  <si>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</si>
  <si>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</si>
  <si>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</si>
  <si>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</si>
  <si>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</si>
  <si>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</si>
  <si>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</si>
  <si>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</si>
  <si>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</si>
  <si>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</si>
  <si>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</si>
  <si>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</si>
  <si>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</si>
  <si>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</si>
  <si>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</si>
  <si>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</si>
  <si>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</si>
  <si>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</si>
  <si>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</si>
  <si>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</si>
  <si>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</si>
  <si>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</si>
  <si>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</si>
  <si>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</si>
  <si>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</si>
  <si>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</si>
  <si>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</si>
  <si>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</si>
  <si>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</si>
  <si>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</si>
  <si>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</si>
  <si>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</si>
  <si>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</si>
  <si>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</si>
  <si>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</si>
  <si>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</si>
  <si>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</si>
  <si>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</si>
  <si>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</si>
  <si>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</si>
  <si>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</si>
  <si>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</si>
  <si>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</si>
  <si>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</si>
  <si>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</si>
  <si>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</si>
  <si>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</si>
  <si>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</si>
  <si>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</si>
  <si>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</si>
  <si>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</si>
  <si>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</si>
  <si>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</si>
  <si>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</si>
  <si>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</si>
  <si>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</si>
  <si>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</si>
  <si>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</si>
  <si>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</si>
  <si>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</si>
  <si>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</si>
  <si>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</si>
  <si>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</si>
  <si>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</si>
  <si>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</si>
  <si>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</si>
  <si>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</si>
  <si>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</si>
  <si>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</si>
  <si>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</si>
  <si>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</si>
  <si>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</si>
  <si>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</si>
  <si>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</si>
  <si>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</si>
  <si>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</si>
  <si>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</si>
  <si>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</si>
  <si>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</si>
  <si>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</si>
  <si>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</si>
  <si>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</si>
  <si>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</si>
  <si>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</si>
  <si>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</si>
  <si>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</si>
  <si>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</si>
  <si>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</si>
  <si>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</si>
  <si>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</si>
  <si>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</si>
  <si>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</si>
  <si>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</si>
  <si>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</si>
  <si>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</si>
  <si>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</si>
  <si>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</si>
  <si>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</si>
  <si>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</si>
  <si>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</si>
  <si>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</si>
  <si>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</si>
  <si>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</si>
  <si>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</si>
  <si>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</si>
  <si>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</si>
  <si>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</si>
  <si>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</si>
  <si>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</si>
  <si>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</si>
  <si>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</si>
  <si>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</si>
  <si>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</si>
  <si>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</si>
  <si>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</si>
  <si>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</si>
  <si>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</si>
  <si>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</si>
  <si>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</si>
  <si>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</si>
  <si>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</si>
  <si>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</si>
  <si>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</si>
  <si>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</si>
  <si>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</si>
  <si>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</si>
  <si>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</si>
  <si>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</si>
  <si>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</si>
  <si>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</si>
  <si>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</si>
  <si>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</si>
  <si>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</si>
  <si>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</si>
  <si>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</si>
  <si>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</si>
  <si>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</si>
  <si>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</si>
  <si>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</si>
  <si>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</si>
  <si>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</si>
  <si>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</si>
  <si>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</si>
  <si>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</si>
  <si>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</si>
  <si>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</si>
  <si>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</si>
  <si>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</si>
  <si>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</si>
  <si>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</si>
  <si>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</si>
  <si>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</si>
  <si>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</si>
  <si>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</si>
  <si>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</si>
  <si>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</si>
  <si>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</si>
  <si>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</si>
  <si>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</si>
  <si>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</si>
  <si>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</si>
  <si>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</si>
  <si>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</si>
  <si>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</si>
  <si>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</si>
  <si>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</si>
  <si>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</si>
  <si>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</si>
  <si>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</si>
  <si>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</si>
  <si>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</si>
  <si>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</si>
  <si>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</si>
  <si>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</si>
  <si>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</si>
  <si>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</si>
  <si>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</si>
  <si>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</si>
  <si>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</si>
  <si>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</si>
  <si>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</si>
  <si>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</si>
  <si>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</si>
  <si>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</si>
  <si>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</si>
  <si>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</si>
  <si>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</si>
  <si>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</si>
  <si>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</si>
  <si>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</si>
  <si>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</si>
  <si>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</si>
  <si>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</si>
  <si>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</si>
  <si>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</si>
  <si>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</si>
  <si>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</si>
  <si>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</si>
  <si>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</si>
  <si>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</si>
  <si>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</si>
  <si>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</si>
  <si>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</si>
  <si>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</si>
  <si>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</si>
  <si>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</si>
  <si>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</si>
  <si>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</si>
  <si>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</si>
  <si>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</si>
  <si>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</si>
  <si>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</si>
  <si>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</si>
  <si>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</si>
  <si>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</si>
  <si>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</si>
  <si>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</si>
  <si>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</si>
  <si>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</si>
  <si>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</si>
  <si>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</si>
  <si>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</si>
  <si>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</si>
  <si>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</si>
  <si>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</si>
  <si>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</si>
  <si>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</si>
  <si>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</si>
  <si>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</si>
  <si>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</si>
  <si>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</si>
  <si>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</si>
  <si>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</si>
  <si>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</si>
  <si>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</si>
  <si>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</si>
  <si>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</si>
  <si>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</si>
  <si>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</si>
  <si>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</si>
  <si>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</si>
  <si>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</si>
  <si>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</si>
  <si>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</si>
  <si>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</si>
  <si>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</si>
  <si>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</si>
  <si>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</si>
  <si>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</si>
  <si>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</si>
  <si>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</si>
  <si>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</si>
  <si>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</si>
  <si>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</si>
  <si>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</si>
  <si>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</si>
  <si>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</si>
  <si>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</si>
  <si>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</si>
  <si>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</si>
  <si>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</si>
  <si>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</si>
  <si>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</si>
  <si>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</si>
  <si>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</si>
  <si>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</si>
  <si>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</si>
  <si>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</si>
  <si>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</si>
  <si>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</si>
  <si>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</si>
  <si>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</si>
  <si>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</si>
  <si>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</si>
  <si>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</si>
  <si>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</si>
  <si>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</si>
  <si>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</si>
  <si>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</si>
  <si>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</si>
  <si>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</si>
  <si>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</si>
  <si>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</si>
  <si>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</si>
  <si>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</si>
  <si>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</si>
  <si>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</si>
  <si>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</si>
  <si>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</si>
  <si>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</si>
  <si>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</si>
  <si>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</si>
  <si>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</si>
  <si>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</si>
  <si>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</si>
  <si>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</si>
  <si>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</si>
  <si>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</si>
  <si>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</si>
  <si>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</si>
  <si>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</si>
  <si>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</si>
  <si>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</si>
  <si>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</si>
  <si>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</si>
  <si>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</si>
  <si>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</si>
  <si>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</si>
  <si>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</si>
  <si>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</si>
  <si>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</si>
  <si>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</si>
  <si>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</si>
  <si>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</si>
  <si>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</si>
  <si>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</si>
  <si>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</si>
  <si>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</si>
  <si>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</si>
  <si>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</si>
  <si>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</si>
  <si>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</si>
  <si>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</si>
  <si>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</si>
  <si>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</si>
  <si>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</si>
  <si>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</si>
  <si>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</si>
  <si>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</si>
  <si>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</si>
  <si>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</si>
  <si>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</si>
  <si>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</si>
  <si>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</si>
  <si>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</si>
  <si>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</si>
  <si>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</si>
  <si>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</si>
  <si>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</si>
  <si>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</si>
  <si>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</si>
  <si>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</si>
  <si>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</si>
  <si>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</si>
  <si>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</si>
  <si>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</si>
  <si>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</si>
  <si>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</si>
  <si>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</si>
  <si>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</si>
  <si>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</si>
  <si>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</si>
  <si>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</si>
  <si>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</si>
  <si>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</si>
  <si>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</si>
  <si>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</si>
  <si>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</si>
  <si>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</si>
  <si>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</si>
  <si>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</si>
  <si>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</si>
  <si>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</si>
  <si>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</si>
  <si>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</si>
  <si>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</si>
  <si>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</si>
  <si>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</si>
  <si>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</si>
  <si>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</si>
  <si>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</si>
  <si>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</si>
  <si>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</si>
  <si>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</si>
  <si>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</si>
  <si>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</si>
  <si>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</si>
  <si>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</si>
  <si>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</si>
  <si>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</si>
  <si>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</si>
  <si>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</si>
  <si>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</si>
  <si>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</si>
  <si>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</si>
  <si>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</si>
  <si>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</si>
  <si>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</si>
  <si>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</si>
  <si>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</si>
  <si>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</si>
  <si>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</si>
  <si>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</si>
  <si>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</si>
  <si>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</si>
  <si>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</si>
  <si>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</si>
  <si>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</si>
  <si>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</si>
  <si>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</si>
  <si>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</si>
  <si>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</si>
  <si>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</si>
  <si>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</si>
  <si>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</si>
  <si>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</si>
  <si>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</si>
  <si>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</si>
  <si>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</si>
  <si>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</si>
  <si>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</si>
  <si>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</si>
  <si>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</si>
  <si>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</si>
  <si>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</si>
  <si>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</si>
  <si>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</si>
  <si>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</si>
  <si>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</si>
  <si>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</si>
  <si>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</si>
  <si>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</si>
  <si>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</si>
  <si>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</si>
  <si>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</si>
  <si>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</si>
  <si>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</si>
  <si>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</si>
  <si>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</si>
  <si>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</si>
  <si>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</si>
  <si>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</si>
  <si>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</si>
  <si>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</si>
  <si>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</si>
  <si>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</si>
  <si>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</si>
  <si>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</si>
  <si>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</si>
  <si>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</si>
  <si>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</si>
  <si>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</si>
  <si>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</si>
  <si>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</si>
  <si>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</si>
  <si>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</si>
  <si>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</si>
  <si>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</si>
  <si>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</si>
  <si>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</si>
  <si>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</si>
  <si>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</si>
  <si>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</si>
  <si>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</si>
  <si>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</si>
  <si>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</si>
  <si>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</si>
  <si>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</si>
  <si>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</si>
  <si>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</si>
  <si>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</si>
  <si>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</si>
  <si>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</si>
  <si>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</si>
  <si>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</si>
  <si>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</si>
  <si>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</si>
  <si>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</si>
  <si>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</si>
  <si>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</si>
  <si>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</si>
  <si>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</si>
  <si>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</si>
  <si>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</si>
  <si>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</si>
  <si>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</si>
  <si>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</si>
  <si>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</si>
  <si>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</si>
  <si>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</si>
  <si>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</si>
  <si>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</si>
  <si>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</si>
  <si>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</si>
  <si>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</si>
  <si>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</si>
  <si>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</si>
  <si>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</si>
  <si>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</si>
  <si>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</si>
  <si>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</si>
  <si>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</si>
  <si>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</si>
  <si>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</si>
  <si>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</si>
  <si>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</si>
  <si>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</si>
  <si>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</si>
  <si>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</si>
  <si>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</si>
  <si>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</si>
  <si>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</si>
  <si>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</si>
  <si>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</si>
  <si>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</si>
  <si>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</si>
  <si>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</si>
  <si>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</si>
  <si>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</si>
  <si>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</si>
  <si>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</si>
  <si>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</si>
  <si>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</si>
  <si>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</si>
  <si>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</si>
  <si>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</si>
  <si>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</si>
  <si>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</si>
  <si>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</si>
  <si>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</si>
  <si>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</si>
  <si>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</si>
  <si>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</si>
  <si>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</si>
  <si>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</si>
  <si>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</si>
  <si>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</si>
  <si>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</si>
  <si>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</si>
  <si>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</si>
  <si>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</si>
  <si>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</si>
  <si>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</si>
  <si>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</si>
  <si>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</si>
  <si>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</si>
  <si>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</si>
  <si>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</si>
  <si>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</si>
  <si>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</si>
  <si>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</si>
  <si>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</si>
  <si>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</si>
  <si>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</si>
  <si>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</si>
  <si>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</si>
  <si>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</si>
  <si>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</si>
  <si>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</si>
  <si>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</si>
  <si>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</si>
  <si>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</si>
  <si>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</si>
  <si>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</si>
  <si>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</si>
  <si>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</si>
  <si>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</si>
  <si>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</si>
  <si>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</si>
  <si>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</si>
  <si>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</si>
  <si>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</si>
  <si>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</si>
  <si>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</si>
  <si>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</si>
  <si>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</si>
  <si>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</si>
  <si>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</si>
  <si>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</si>
  <si>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</si>
  <si>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</si>
  <si>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</si>
  <si>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</si>
  <si>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</si>
  <si>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</si>
  <si>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</si>
  <si>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</si>
  <si>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</si>
  <si>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</si>
  <si>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</si>
  <si>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</si>
  <si>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</si>
  <si>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</si>
  <si>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</si>
  <si>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</si>
  <si>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</si>
  <si>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</si>
  <si>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</si>
  <si>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</si>
  <si>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</si>
  <si>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</si>
  <si>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</si>
  <si>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</si>
  <si>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</si>
  <si>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</si>
  <si>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</si>
  <si>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</si>
  <si>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</si>
  <si>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</si>
  <si>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</si>
  <si>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</si>
  <si>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</si>
  <si>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</si>
  <si>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</si>
  <si>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</si>
  <si>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</si>
  <si>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</si>
  <si>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</si>
  <si>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</si>
  <si>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</si>
  <si>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</si>
  <si>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</si>
  <si>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</si>
  <si>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</si>
  <si>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</si>
  <si>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</si>
  <si>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</si>
  <si>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</si>
  <si>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</si>
  <si>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</si>
  <si>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</si>
  <si>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</si>
  <si>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</si>
  <si>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</si>
  <si>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</si>
  <si>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</si>
  <si>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</si>
  <si>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</si>
  <si>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</si>
  <si>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</si>
  <si>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</si>
  <si>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</si>
  <si>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</si>
  <si>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</si>
  <si>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</si>
  <si>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</si>
  <si>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</si>
  <si>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</si>
  <si>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</si>
  <si>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</si>
  <si>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</si>
  <si>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</si>
  <si>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</si>
  <si>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</si>
  <si>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</si>
  <si>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</si>
  <si>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</si>
  <si>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</si>
  <si>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</si>
  <si>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</si>
  <si>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</si>
  <si>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</si>
  <si>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</si>
  <si>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</si>
  <si>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</si>
  <si>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</si>
  <si>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</si>
  <si>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</si>
  <si>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</si>
  <si>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</si>
  <si>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</si>
  <si>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</si>
  <si>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</si>
  <si>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</si>
  <si>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</si>
  <si>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</si>
  <si>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</si>
  <si>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</si>
  <si>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</si>
  <si>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</si>
  <si>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</si>
  <si>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</si>
  <si>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</si>
  <si>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</si>
  <si>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</si>
  <si>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</si>
  <si>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</si>
  <si>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</si>
  <si>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</si>
  <si>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</si>
  <si>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</si>
  <si>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</si>
  <si>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</si>
  <si>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</si>
  <si>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</si>
  <si>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</si>
  <si>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</si>
  <si>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</si>
  <si>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</si>
  <si>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</si>
  <si>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</si>
  <si>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</si>
  <si>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</si>
  <si>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</si>
  <si>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</si>
  <si>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</si>
  <si>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</si>
  <si>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</si>
  <si>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</si>
  <si>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</si>
  <si>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</si>
  <si>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</si>
  <si>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</si>
  <si>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</si>
  <si>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</si>
  <si>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</si>
  <si>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</si>
  <si>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</si>
  <si>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</si>
  <si>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</si>
  <si>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</si>
  <si>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</si>
  <si>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</si>
  <si>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</si>
  <si>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</si>
  <si>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</si>
  <si>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</si>
  <si>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</si>
  <si>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</si>
  <si>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</si>
  <si>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</si>
  <si>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</si>
  <si>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</si>
  <si>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</si>
  <si>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</si>
  <si>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</si>
  <si>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</si>
  <si>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</si>
  <si>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</si>
  <si>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</si>
  <si>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</si>
  <si>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</si>
  <si>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</si>
  <si>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</si>
  <si>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</si>
  <si>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</si>
  <si>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</si>
  <si>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</si>
  <si>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</si>
  <si>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</si>
  <si>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</si>
  <si>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</si>
  <si>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</si>
  <si>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</si>
  <si>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</si>
  <si>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</si>
  <si>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</si>
  <si>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</si>
  <si>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</si>
  <si>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</si>
  <si>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</si>
  <si>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</si>
  <si>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</si>
  <si>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</si>
  <si>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</si>
  <si>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</si>
  <si>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</si>
  <si>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</si>
  <si>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</si>
  <si>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</si>
  <si>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</si>
  <si>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</si>
  <si>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</si>
  <si>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</si>
  <si>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</si>
  <si>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</si>
  <si>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</si>
  <si>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</si>
  <si>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</si>
  <si>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</si>
  <si>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</si>
  <si>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</si>
  <si>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</si>
  <si>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</si>
  <si>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</si>
  <si>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</si>
  <si>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</si>
  <si>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</si>
  <si>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</si>
  <si>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</si>
  <si>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</si>
  <si>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</si>
  <si>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</si>
  <si>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</si>
  <si>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</si>
  <si>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</si>
  <si>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</si>
  <si>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</si>
  <si>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</si>
  <si>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</si>
  <si>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</si>
  <si>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</si>
  <si>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</si>
  <si>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</si>
  <si>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</si>
  <si>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</si>
  <si>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</si>
  <si>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</si>
  <si>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</si>
  <si>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</si>
  <si>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</si>
  <si>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</si>
  <si>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</si>
  <si>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</si>
  <si>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</si>
  <si>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</si>
  <si>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</si>
  <si>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</si>
  <si>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</si>
  <si>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</si>
  <si>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</si>
  <si>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</si>
  <si>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</si>
  <si>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</si>
  <si>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</si>
  <si>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</si>
  <si>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</si>
  <si>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</si>
  <si>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</si>
  <si>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</si>
  <si>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</si>
  <si>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</si>
  <si>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</si>
  <si>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</si>
  <si>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</si>
  <si>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</si>
  <si>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</si>
  <si>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</si>
  <si>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</si>
  <si>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</si>
  <si>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</si>
  <si>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</si>
  <si>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</si>
  <si>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</si>
  <si>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</si>
  <si>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</si>
  <si>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</si>
  <si>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</si>
  <si>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</si>
  <si>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</si>
  <si>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</si>
  <si>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</si>
  <si>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</si>
  <si>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</si>
  <si>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</si>
  <si>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</si>
  <si>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</si>
  <si>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</si>
  <si>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</si>
  <si>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</si>
  <si>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</si>
  <si>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</si>
  <si>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</si>
  <si>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</si>
  <si>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</si>
  <si>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</si>
  <si>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</si>
  <si>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</si>
  <si>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</si>
  <si>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</si>
  <si>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</si>
  <si>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</si>
  <si>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</si>
  <si>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</si>
  <si>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</si>
  <si>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</si>
  <si>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</si>
  <si>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</si>
  <si>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</si>
  <si>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</si>
  <si>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</si>
  <si>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</si>
  <si>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</si>
  <si>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</si>
  <si>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</si>
  <si>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</si>
  <si>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</si>
  <si>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</si>
  <si>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</si>
  <si>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</si>
  <si>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</si>
  <si>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</si>
  <si>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</si>
  <si>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</si>
  <si>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</si>
  <si>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</si>
  <si>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</si>
  <si>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</si>
  <si>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</si>
  <si>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</si>
  <si>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</si>
  <si>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</si>
  <si>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</si>
  <si>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</si>
  <si>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</si>
  <si>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</si>
  <si>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</si>
  <si>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</si>
  <si>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</si>
  <si>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</si>
  <si>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</si>
  <si>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</si>
  <si>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</si>
  <si>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</si>
  <si>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</si>
  <si>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</si>
  <si>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</si>
  <si>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</si>
  <si>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</si>
  <si>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</si>
  <si>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</si>
  <si>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</si>
  <si>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</si>
  <si>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</si>
  <si>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</si>
  <si>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</si>
  <si>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</si>
  <si>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</si>
  <si>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</si>
  <si>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</si>
  <si>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</si>
  <si>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</si>
  <si>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</si>
  <si>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</si>
  <si>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</si>
  <si>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</si>
  <si>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</si>
  <si>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</si>
  <si>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</si>
  <si>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</si>
  <si>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</si>
  <si>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</si>
  <si>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</si>
  <si>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</si>
  <si>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</si>
  <si>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</si>
  <si>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</si>
  <si>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</si>
  <si>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</si>
  <si>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</si>
  <si>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</si>
  <si>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</si>
  <si>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</si>
  <si>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</si>
  <si>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</si>
  <si>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</si>
  <si>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</si>
  <si>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</si>
  <si>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</si>
  <si>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</si>
  <si>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</si>
  <si>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</si>
  <si>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</si>
  <si>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</si>
  <si>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</si>
  <si>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</si>
  <si>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</si>
  <si>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</si>
  <si>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</si>
  <si>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</si>
  <si>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</si>
  <si>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</si>
  <si>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</si>
  <si>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</si>
  <si>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</si>
  <si>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</si>
  <si>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</si>
  <si>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</si>
  <si>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</si>
  <si>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</si>
  <si>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</si>
  <si>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</si>
  <si>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</si>
  <si>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</si>
  <si>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</si>
  <si>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</si>
  <si>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</si>
  <si>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</si>
  <si>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</si>
  <si>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</si>
  <si>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</si>
  <si>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</si>
  <si>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</si>
  <si>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</si>
  <si>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</si>
  <si>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</si>
  <si>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</si>
  <si>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</si>
  <si>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</si>
  <si>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</si>
  <si>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</si>
  <si>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</si>
  <si>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</si>
  <si>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</si>
  <si>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</si>
  <si>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</si>
  <si>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</si>
  <si>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</si>
  <si>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</si>
  <si>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</si>
  <si>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</si>
  <si>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</si>
  <si>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</si>
  <si>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</si>
  <si>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</si>
  <si>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</si>
  <si>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</si>
  <si>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</si>
  <si>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</si>
  <si>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</si>
  <si>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</si>
  <si>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</si>
  <si>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</si>
  <si>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</si>
  <si>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</si>
  <si>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</si>
  <si>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</si>
  <si>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</si>
  <si>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</si>
  <si>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</si>
  <si>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</si>
  <si>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</si>
  <si>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</si>
  <si>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</si>
  <si>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</si>
  <si>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</si>
  <si>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</si>
  <si>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</si>
  <si>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</si>
  <si>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</si>
  <si>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</si>
  <si>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</si>
  <si>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</si>
  <si>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</si>
  <si>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</si>
  <si>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</si>
  <si>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</si>
  <si>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</si>
  <si>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</si>
  <si>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</si>
  <si>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</si>
  <si>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</si>
  <si>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</si>
  <si>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</si>
  <si>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</si>
  <si>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</si>
  <si>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</si>
  <si>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</si>
  <si>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</si>
  <si>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</si>
  <si>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</si>
  <si>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</si>
  <si>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</si>
  <si>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</si>
  <si>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</si>
  <si>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</si>
  <si>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</si>
  <si>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</si>
  <si>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</si>
  <si>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</si>
  <si>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</si>
  <si>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</si>
  <si>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</si>
  <si>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</si>
  <si>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</si>
  <si>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</si>
  <si>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</si>
  <si>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</si>
  <si>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</si>
  <si>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</si>
  <si>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</si>
  <si>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</si>
  <si>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</si>
  <si>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</si>
  <si>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</si>
  <si>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</si>
  <si>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</si>
  <si>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</si>
  <si>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</si>
  <si>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</si>
  <si>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</si>
  <si>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</si>
  <si>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</si>
  <si>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</si>
  <si>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</si>
  <si>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</si>
  <si>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</si>
  <si>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</si>
  <si>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</si>
  <si>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</si>
  <si>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</si>
  <si>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</si>
  <si>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</si>
  <si>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</si>
  <si>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</si>
  <si>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</si>
  <si>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</si>
  <si>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</si>
  <si>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</si>
  <si>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</si>
  <si>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</si>
  <si>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</si>
  <si>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</si>
  <si>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</si>
  <si>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</si>
  <si>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</si>
  <si>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</si>
  <si>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</si>
  <si>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</si>
  <si>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</si>
  <si>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</si>
  <si>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</si>
  <si>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</si>
  <si>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</si>
  <si>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</si>
  <si>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</si>
  <si>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</si>
  <si>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</si>
  <si>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</si>
  <si>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</si>
  <si>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</si>
  <si>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</si>
  <si>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</si>
  <si>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</si>
  <si>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</si>
  <si>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</si>
  <si>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</si>
  <si>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</si>
  <si>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</si>
  <si>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</si>
  <si>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</si>
  <si>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</si>
  <si>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</si>
  <si>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</si>
  <si>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</si>
  <si>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</si>
  <si>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</si>
  <si>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</si>
  <si>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</si>
  <si>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</si>
  <si>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</si>
  <si>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</si>
  <si>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</si>
  <si>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</si>
  <si>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</si>
  <si>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</si>
  <si>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</si>
  <si>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</si>
  <si>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</si>
  <si>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</si>
  <si>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</si>
  <si>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</si>
  <si>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</si>
  <si>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</si>
  <si>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</si>
  <si>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</si>
  <si>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</si>
  <si>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</si>
  <si>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</si>
  <si>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</si>
  <si>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</si>
  <si>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</si>
  <si>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</si>
  <si>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</si>
  <si>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</si>
  <si>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</si>
  <si>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</si>
  <si>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</si>
  <si>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</si>
  <si>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</si>
  <si>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</si>
  <si>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</si>
  <si>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</si>
  <si>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</si>
  <si>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</si>
  <si>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</si>
  <si>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</si>
  <si>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</si>
  <si>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</si>
  <si>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</si>
  <si>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</si>
  <si>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</si>
  <si>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</si>
  <si>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</si>
  <si>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</si>
  <si>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</si>
  <si>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</si>
  <si>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</si>
  <si>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</si>
  <si>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</si>
  <si>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</si>
  <si>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</si>
  <si>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</si>
  <si>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</si>
  <si>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</si>
  <si>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</si>
  <si>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</si>
  <si>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</si>
  <si>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</si>
  <si>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</si>
  <si>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</si>
  <si>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</si>
  <si>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</si>
  <si>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</si>
  <si>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</si>
  <si>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</si>
  <si>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</si>
  <si>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</si>
  <si>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</si>
  <si>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</si>
  <si>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</si>
  <si>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</si>
  <si>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</si>
  <si>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</si>
  <si>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</si>
  <si>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</si>
  <si>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</si>
  <si>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</si>
  <si>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</si>
  <si>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</si>
  <si>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</si>
  <si>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</si>
  <si>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</si>
  <si>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</si>
  <si>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</si>
  <si>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</si>
  <si>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</si>
  <si>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</si>
  <si>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</si>
  <si>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</si>
  <si>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</si>
  <si>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</si>
  <si>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</si>
  <si>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</si>
  <si>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</si>
  <si>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</si>
  <si>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</si>
  <si>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</si>
  <si>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</si>
  <si>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</si>
  <si>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</si>
  <si>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</si>
  <si>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</si>
  <si>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</si>
  <si>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</si>
  <si>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</si>
  <si>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</si>
  <si>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</si>
  <si>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</si>
  <si>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</si>
  <si>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</si>
  <si>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</si>
  <si>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</si>
  <si>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</si>
  <si>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</si>
  <si>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</si>
  <si>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</si>
  <si>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</si>
  <si>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</si>
  <si>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</si>
  <si>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</si>
  <si>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</si>
  <si>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</si>
  <si>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</si>
  <si>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</si>
  <si>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</si>
  <si>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</si>
  <si>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</si>
  <si>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</si>
  <si>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</si>
  <si>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</si>
  <si>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</si>
  <si>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</si>
  <si>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</si>
  <si>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</si>
  <si>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</si>
  <si>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</si>
  <si>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</si>
  <si>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</si>
  <si>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</si>
  <si>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</si>
  <si>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</si>
  <si>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</si>
  <si>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</si>
  <si>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</si>
  <si>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</si>
  <si>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</si>
  <si>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</si>
  <si>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</si>
  <si>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</si>
  <si>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</si>
  <si>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</si>
  <si>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</si>
  <si>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</si>
  <si>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</si>
  <si>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</si>
  <si>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</si>
  <si>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</si>
  <si>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</si>
  <si>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</si>
  <si>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</si>
  <si>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</si>
  <si>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</si>
  <si>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</si>
  <si>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</si>
  <si>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</si>
  <si>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</si>
  <si>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</si>
  <si>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</si>
  <si>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</si>
  <si>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</si>
  <si>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</si>
  <si>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</si>
  <si>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</si>
  <si>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</si>
  <si>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</si>
  <si>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</si>
  <si>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</si>
  <si>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</si>
  <si>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</si>
  <si>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</si>
  <si>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</si>
  <si>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</si>
  <si>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</si>
  <si>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</si>
  <si>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</si>
  <si>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</si>
  <si>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</si>
  <si>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</si>
  <si>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</si>
  <si>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</si>
  <si>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</si>
  <si>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</si>
  <si>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</si>
  <si>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</si>
  <si>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</si>
  <si>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</si>
  <si>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</si>
  <si>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</si>
  <si>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</si>
  <si>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</si>
  <si>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</si>
  <si>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</si>
  <si>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</si>
  <si>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</si>
  <si>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</si>
  <si>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</si>
  <si>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</si>
  <si>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</si>
  <si>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</si>
  <si>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</si>
  <si>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</si>
  <si>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</si>
  <si>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</si>
  <si>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</si>
  <si>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</si>
  <si>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</si>
  <si>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</si>
  <si>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</si>
  <si>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</si>
  <si>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</si>
  <si>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</si>
  <si>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</si>
  <si>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</si>
  <si>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</si>
  <si>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</si>
  <si>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</si>
  <si>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</si>
  <si>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</si>
  <si>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</si>
  <si>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</si>
  <si>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</si>
  <si>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</si>
  <si>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</si>
  <si>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</si>
  <si>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</si>
  <si>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</si>
  <si>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</si>
  <si>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</si>
  <si>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</si>
  <si>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</si>
  <si>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</si>
  <si>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</si>
  <si>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</si>
  <si>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</si>
  <si>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</si>
  <si>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</si>
  <si>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</si>
  <si>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</si>
  <si>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</si>
  <si>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</si>
  <si>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</si>
  <si>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</si>
  <si>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</si>
  <si>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</si>
  <si>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</si>
  <si>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</si>
  <si>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</si>
  <si>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</si>
  <si>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</si>
  <si>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</si>
  <si>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</si>
  <si>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</si>
  <si>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</si>
  <si>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</si>
  <si>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</si>
  <si>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</si>
  <si>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</si>
  <si>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</si>
  <si>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</si>
  <si>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</si>
  <si>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</si>
  <si>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</si>
  <si>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</si>
  <si>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</si>
  <si>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</si>
  <si>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</si>
  <si>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</si>
  <si>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</si>
  <si>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</si>
  <si>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</si>
  <si>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</si>
  <si>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</si>
  <si>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</si>
  <si>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</si>
  <si>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</si>
  <si>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</si>
  <si>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</si>
  <si>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</si>
  <si>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</si>
  <si>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</si>
  <si>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</si>
  <si>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</si>
  <si>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</si>
  <si>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</si>
  <si>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</si>
  <si>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</si>
  <si>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</si>
  <si>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</si>
  <si>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</si>
  <si>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</si>
  <si>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</si>
  <si>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</si>
  <si>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</si>
  <si>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</si>
  <si>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</si>
  <si>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</si>
  <si>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</si>
  <si>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</si>
  <si>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</si>
  <si>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</si>
  <si>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</si>
  <si>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</si>
  <si>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</si>
  <si>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</si>
  <si>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</si>
  <si>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</si>
  <si>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</si>
  <si>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</si>
  <si>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</si>
  <si>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</si>
  <si>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</si>
  <si>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</si>
  <si>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</si>
  <si>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</si>
  <si>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</si>
  <si>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</si>
  <si>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</si>
  <si>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</si>
  <si>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</si>
  <si>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</si>
  <si>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</si>
  <si>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</si>
  <si>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</si>
  <si>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</si>
  <si>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</si>
  <si>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</si>
  <si>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</si>
  <si>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</si>
  <si>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</si>
  <si>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</si>
  <si>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</si>
  <si>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</si>
  <si>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</si>
  <si>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</si>
  <si>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</si>
  <si>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</si>
  <si>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</si>
  <si>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</si>
  <si>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</si>
  <si>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</si>
  <si>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</si>
  <si>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</si>
  <si>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</si>
  <si>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</si>
  <si>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</si>
  <si>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</si>
  <si>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</si>
  <si>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</si>
  <si>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</si>
  <si>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</si>
  <si>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</si>
  <si>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</si>
  <si>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</si>
  <si>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</si>
  <si>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</si>
  <si>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</si>
  <si>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</si>
  <si>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</si>
  <si>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</si>
  <si>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</si>
  <si>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</si>
  <si>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</si>
  <si>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</si>
  <si>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</si>
  <si>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</si>
  <si>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</si>
  <si>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</si>
  <si>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</si>
  <si>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</si>
  <si>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</si>
  <si>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</si>
  <si>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</si>
  <si>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</si>
  <si>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</si>
  <si>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</si>
  <si>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</si>
  <si>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</si>
  <si>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</si>
  <si>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</si>
  <si>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</si>
  <si>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</si>
  <si>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</si>
  <si>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</si>
  <si>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</si>
  <si>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</si>
  <si>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</si>
  <si>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</si>
  <si>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</si>
  <si>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</si>
  <si>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</si>
  <si>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</si>
  <si>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</si>
  <si>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</si>
  <si>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</si>
  <si>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</si>
  <si>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</si>
  <si>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</si>
  <si>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</si>
  <si>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</si>
  <si>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</si>
  <si>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</si>
  <si>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</si>
  <si>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</si>
  <si>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</si>
  <si>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</si>
  <si>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</si>
  <si>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</si>
  <si>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</si>
  <si>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</si>
  <si>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</si>
  <si>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</si>
  <si>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</si>
  <si>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</si>
  <si>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</si>
  <si>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</si>
  <si>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</si>
  <si>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</si>
  <si>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</si>
  <si>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</si>
  <si>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</si>
  <si>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</si>
  <si>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</si>
  <si>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</si>
  <si>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</si>
  <si>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</si>
  <si>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</si>
  <si>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</si>
  <si>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</si>
  <si>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</si>
  <si>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</si>
  <si>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</si>
  <si>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</si>
  <si>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</si>
  <si>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</si>
  <si>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</si>
  <si>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</si>
  <si>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</si>
  <si>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</si>
  <si>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</si>
  <si>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</si>
  <si>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</si>
  <si>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</si>
  <si>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</si>
  <si>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</si>
  <si>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</si>
  <si>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</si>
  <si>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</si>
  <si>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</si>
  <si>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</si>
  <si>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</si>
  <si>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</si>
  <si>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</si>
  <si>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</si>
  <si>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</si>
  <si>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</si>
  <si>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</si>
  <si>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</si>
  <si>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</si>
  <si>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</si>
  <si>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</si>
  <si>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</si>
  <si>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</si>
  <si>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</si>
  <si>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</si>
  <si>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</si>
  <si>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</si>
  <si>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</si>
  <si>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</si>
  <si>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</si>
  <si>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</si>
  <si>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</si>
  <si>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</si>
  <si>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</si>
  <si>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</si>
  <si>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</si>
  <si>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</si>
  <si>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</si>
  <si>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</si>
  <si>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</si>
  <si>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</si>
  <si>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</si>
  <si>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</si>
  <si>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</si>
  <si>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</si>
  <si>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</si>
  <si>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</si>
  <si>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</si>
  <si>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</si>
  <si>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</si>
  <si>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</si>
  <si>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</si>
  <si>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</si>
  <si>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</si>
  <si>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</si>
  <si>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</si>
  <si>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</si>
  <si>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</si>
  <si>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</si>
  <si>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</si>
  <si>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</si>
  <si>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</si>
  <si>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</si>
  <si>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</si>
  <si>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</si>
  <si>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</si>
  <si>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</si>
  <si>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</si>
  <si>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</si>
  <si>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</si>
  <si>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</si>
  <si>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</si>
  <si>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</si>
  <si>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</si>
  <si>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</si>
  <si>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</si>
  <si>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</si>
  <si>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</si>
  <si>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</si>
  <si>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</si>
  <si>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</si>
  <si>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</si>
  <si>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</si>
  <si>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</si>
  <si>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</si>
  <si>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</si>
  <si>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</si>
  <si>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</si>
  <si>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</si>
  <si>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</si>
  <si>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</si>
  <si>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</si>
  <si>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</si>
  <si>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</si>
  <si>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</si>
  <si>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</si>
  <si>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</si>
  <si>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</si>
  <si>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</si>
  <si>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</si>
  <si>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</si>
  <si>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</si>
  <si>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</si>
  <si>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</si>
  <si>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</si>
  <si>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</si>
  <si>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</si>
  <si>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</si>
  <si>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</si>
  <si>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</si>
  <si>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</si>
  <si>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</si>
  <si>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</si>
  <si>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</si>
  <si>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</si>
  <si>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</si>
  <si>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</si>
  <si>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</si>
  <si>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</si>
  <si>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</si>
  <si>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</si>
  <si>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</si>
  <si>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</si>
  <si>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</si>
  <si>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</si>
  <si>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</si>
  <si>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</si>
  <si>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</si>
  <si>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</si>
  <si>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</si>
  <si>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</si>
  <si>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</si>
  <si>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</si>
  <si>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</si>
  <si>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</si>
  <si>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</si>
  <si>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</si>
  <si>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</si>
  <si>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</si>
  <si>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</si>
  <si>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</si>
  <si>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</si>
  <si>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</si>
  <si>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</si>
  <si>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</si>
  <si>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</si>
  <si>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</si>
  <si>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</si>
  <si>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</si>
  <si>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</si>
  <si>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</si>
  <si>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</si>
  <si>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</si>
  <si>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</si>
  <si>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</si>
  <si>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</si>
  <si>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</si>
  <si>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</si>
  <si>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</si>
  <si>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</si>
  <si>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</si>
  <si>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</si>
  <si>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</si>
  <si>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</si>
  <si>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</si>
  <si>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</si>
  <si>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</si>
  <si>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</si>
  <si>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</si>
  <si>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</si>
  <si>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</si>
  <si>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</si>
  <si>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</si>
  <si>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</si>
  <si>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</si>
  <si>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</si>
  <si>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</si>
  <si>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</si>
  <si>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</si>
  <si>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</si>
  <si>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</si>
  <si>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</si>
  <si>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</si>
  <si>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</si>
  <si>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</si>
  <si>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</si>
  <si>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</si>
  <si>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</si>
  <si>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</si>
  <si>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</si>
  <si>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</si>
  <si>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</si>
  <si>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</si>
  <si>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</si>
  <si>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</si>
  <si>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</si>
  <si>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</si>
  <si>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</si>
  <si>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</si>
  <si>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</si>
  <si>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</si>
  <si>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</si>
  <si>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</si>
  <si>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</si>
  <si>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</si>
  <si>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</si>
  <si>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</si>
  <si>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</si>
  <si>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</si>
  <si>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</si>
  <si>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</si>
  <si>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</si>
  <si>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</si>
  <si>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</si>
  <si>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</si>
  <si>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</si>
  <si>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</si>
  <si>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</si>
  <si>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</si>
  <si>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</si>
  <si>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</si>
  <si>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</si>
  <si>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</si>
  <si>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</si>
  <si>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</si>
  <si>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</si>
  <si>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</si>
  <si>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</si>
  <si>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</si>
  <si>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</si>
  <si>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</si>
  <si>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</si>
  <si>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</si>
  <si>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</si>
  <si>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</si>
  <si>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</si>
  <si>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</si>
  <si>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</si>
  <si>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</si>
  <si>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</si>
  <si>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</si>
  <si>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</si>
  <si>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</si>
  <si>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</si>
  <si>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</si>
  <si>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</si>
  <si>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</si>
  <si>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</si>
  <si>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</si>
  <si>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</si>
  <si>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</si>
  <si>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</si>
  <si>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</si>
  <si>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</si>
  <si>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</si>
  <si>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</si>
  <si>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</si>
  <si>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</si>
  <si>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</si>
  <si>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</si>
  <si>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</si>
  <si>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</si>
  <si>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</si>
  <si>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</si>
  <si>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</si>
  <si>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</si>
  <si>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</si>
  <si>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</si>
  <si>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</si>
  <si>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</si>
  <si>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</si>
  <si>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</si>
  <si>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</si>
  <si>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</si>
  <si>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</si>
  <si>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</si>
  <si>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</si>
  <si>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</si>
  <si>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</si>
  <si>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</si>
  <si>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</si>
  <si>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</si>
  <si>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</si>
  <si>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</si>
  <si>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</si>
  <si>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</si>
  <si>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</si>
  <si>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</si>
  <si>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</si>
  <si>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</si>
  <si>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</si>
  <si>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</si>
  <si>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</si>
  <si>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</si>
  <si>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</si>
  <si>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</si>
  <si>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</si>
  <si>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</si>
  <si>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</si>
  <si>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</si>
  <si>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</si>
  <si>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</si>
  <si>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</si>
  <si>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</si>
  <si>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</si>
  <si>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</si>
  <si>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</si>
  <si>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</si>
  <si>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</si>
  <si>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</si>
  <si>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</si>
  <si>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</si>
  <si>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</si>
  <si>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</si>
  <si>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</si>
  <si>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</si>
  <si>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</si>
  <si>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</si>
  <si>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</si>
  <si>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</si>
  <si>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</si>
  <si>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</si>
  <si>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</si>
  <si>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</si>
  <si>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</si>
  <si>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</si>
  <si>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</si>
  <si>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</si>
  <si>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</si>
  <si>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</si>
  <si>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</si>
  <si>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</si>
  <si>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</si>
  <si>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</si>
  <si>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</si>
  <si>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</si>
  <si>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</si>
  <si>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</si>
  <si>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</si>
  <si>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</si>
  <si>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</si>
  <si>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</si>
  <si>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</si>
  <si>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</si>
  <si>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</si>
  <si>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</si>
  <si>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</si>
  <si>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</si>
  <si>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</si>
  <si>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</si>
  <si>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</si>
  <si>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</si>
  <si>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</si>
  <si>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</si>
  <si>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</si>
  <si>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</si>
  <si>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</si>
  <si>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</si>
  <si>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</si>
  <si>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</si>
  <si>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</si>
  <si>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</si>
  <si>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</si>
  <si>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</si>
  <si>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</si>
  <si>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</si>
  <si>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</si>
  <si>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</si>
  <si>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</si>
  <si>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</si>
  <si>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</si>
  <si>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</si>
  <si>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</si>
  <si>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</si>
  <si>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</si>
  <si>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</si>
  <si>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</si>
  <si>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</si>
  <si>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</si>
  <si>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</si>
  <si>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</si>
  <si>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</si>
  <si>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</si>
  <si>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</si>
  <si>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</si>
  <si>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</si>
  <si>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</si>
  <si>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</si>
  <si>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</si>
  <si>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</si>
  <si>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</si>
  <si>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</si>
  <si>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</si>
  <si>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</si>
  <si>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</si>
  <si>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</si>
  <si>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</si>
  <si>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</si>
  <si>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</si>
  <si>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</si>
  <si>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</si>
  <si>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</si>
  <si>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</si>
  <si>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</si>
  <si>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</si>
  <si>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</si>
  <si>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</si>
  <si>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</si>
  <si>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</si>
  <si>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</si>
  <si>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</si>
  <si>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</si>
  <si>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</si>
  <si>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</si>
  <si>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</si>
  <si>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</si>
  <si>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</si>
  <si>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</si>
  <si>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</si>
  <si>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</si>
  <si>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</si>
  <si>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</si>
  <si>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</si>
  <si>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</si>
  <si>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</si>
  <si>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</si>
  <si>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</si>
  <si>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</si>
  <si>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</si>
  <si>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</si>
  <si>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</si>
  <si>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</si>
  <si>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</si>
  <si>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</si>
  <si>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</si>
  <si>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</si>
  <si>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</si>
  <si>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</si>
  <si>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</si>
  <si>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</si>
  <si>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</si>
  <si>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</si>
  <si>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</si>
  <si>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</si>
  <si>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</si>
  <si>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</si>
  <si>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</si>
  <si>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</si>
  <si>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</si>
  <si>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</si>
  <si>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</si>
  <si>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</si>
  <si>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</si>
  <si>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</si>
  <si>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</si>
  <si>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</si>
  <si>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</si>
  <si>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</si>
  <si>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</si>
  <si>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</si>
  <si>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</si>
  <si>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</si>
  <si>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</si>
  <si>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</si>
  <si>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</si>
  <si>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</si>
  <si>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</si>
  <si>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</si>
  <si>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</si>
  <si>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</si>
  <si>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</si>
  <si>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</si>
  <si>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</si>
  <si>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</si>
  <si>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</si>
  <si>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</si>
  <si>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</si>
  <si>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</si>
  <si>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</si>
  <si>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</si>
  <si>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</si>
  <si>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</si>
  <si>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</si>
  <si>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</si>
  <si>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</si>
  <si>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</si>
  <si>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</si>
  <si>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</si>
  <si>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</si>
  <si>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</si>
  <si>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</si>
  <si>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</si>
  <si>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</si>
  <si>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</si>
  <si>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</si>
  <si>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</si>
  <si>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</si>
  <si>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</si>
  <si>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</si>
  <si>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</si>
  <si>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</si>
  <si>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</si>
  <si>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</si>
  <si>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</si>
  <si>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</si>
  <si>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</si>
  <si>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</si>
  <si>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</si>
  <si>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</si>
  <si>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</si>
  <si>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</si>
  <si>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</si>
  <si>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</si>
  <si>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</si>
  <si>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</si>
  <si>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</si>
  <si>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</si>
  <si>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</si>
  <si>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</si>
  <si>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</si>
  <si>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</si>
  <si>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</si>
  <si>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</si>
  <si>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</si>
  <si>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</si>
  <si>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</si>
  <si>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</si>
  <si>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</si>
  <si>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</si>
  <si>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</si>
  <si>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</si>
  <si>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</si>
  <si>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</si>
  <si>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</si>
  <si>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</si>
  <si>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</si>
  <si>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</si>
  <si>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</si>
  <si>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</si>
  <si>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</si>
  <si>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</si>
  <si>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</si>
  <si>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</si>
  <si>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</si>
  <si>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</si>
  <si>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</si>
  <si>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</si>
  <si>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</si>
  <si>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</si>
  <si>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</si>
  <si>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</si>
  <si>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</si>
  <si>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</si>
  <si>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</si>
  <si>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</si>
  <si>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</si>
  <si>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</si>
  <si>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</si>
  <si>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</si>
  <si>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</si>
  <si>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</si>
  <si>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</si>
  <si>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</si>
  <si>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</si>
  <si>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</si>
  <si>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</si>
  <si>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</si>
  <si>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</si>
  <si>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</si>
  <si>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</si>
  <si>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</si>
  <si>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</si>
  <si>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</si>
  <si>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</si>
  <si>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</si>
  <si>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</si>
  <si>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</si>
  <si>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</si>
  <si>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</si>
  <si>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</si>
  <si>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</si>
  <si>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</si>
  <si>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</si>
  <si>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</si>
  <si>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</si>
  <si>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</si>
  <si>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</si>
  <si>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</si>
  <si>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</si>
  <si>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</si>
  <si>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</si>
  <si>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</si>
  <si>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</si>
  <si>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</si>
  <si>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</si>
  <si>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</si>
  <si>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</si>
  <si>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</si>
  <si>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</si>
  <si>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</si>
  <si>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</si>
  <si>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</si>
  <si>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</si>
  <si>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</si>
  <si>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</si>
  <si>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</si>
  <si>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</si>
  <si>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</si>
  <si>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</si>
  <si>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</si>
  <si>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</si>
  <si>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</si>
  <si>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</si>
  <si>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</si>
  <si>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</si>
  <si>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</si>
  <si>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</si>
  <si>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</si>
  <si>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</si>
  <si>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</si>
  <si>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</si>
  <si>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</si>
  <si>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</si>
  <si>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</si>
  <si>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</si>
  <si>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</si>
  <si>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</si>
  <si>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</si>
  <si>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</si>
  <si>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</si>
  <si>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</si>
  <si>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</si>
  <si>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</si>
  <si>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</si>
  <si>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</si>
  <si>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</si>
  <si>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</si>
  <si>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</si>
  <si>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</si>
  <si>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</si>
  <si>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</si>
  <si>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</si>
  <si>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</si>
  <si>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</si>
  <si>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</si>
  <si>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</si>
  <si>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</si>
  <si>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</si>
  <si>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</si>
  <si>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</si>
  <si>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</si>
  <si>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</si>
  <si>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</si>
  <si>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</si>
  <si>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</si>
  <si>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</si>
  <si>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</si>
  <si>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</si>
  <si>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</si>
  <si>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</si>
  <si>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</si>
  <si>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</si>
  <si>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</si>
  <si>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</si>
  <si>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</si>
  <si>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</si>
  <si>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</si>
  <si>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</si>
  <si>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</si>
  <si>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</si>
  <si>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</si>
  <si>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</si>
  <si>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</si>
  <si>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</si>
  <si>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</si>
  <si>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</si>
  <si>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</si>
  <si>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</si>
  <si>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</si>
  <si>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</si>
  <si>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</si>
  <si>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</si>
  <si>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</si>
  <si>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</si>
  <si>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</si>
  <si>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</si>
  <si>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</si>
  <si>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</si>
  <si>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</si>
  <si>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</si>
  <si>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</si>
  <si>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</si>
  <si>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</si>
  <si>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</si>
  <si>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</si>
  <si>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</si>
  <si>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</si>
  <si>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</si>
  <si>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</si>
  <si>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</si>
  <si>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</si>
  <si>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</si>
  <si>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</si>
  <si>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</si>
  <si>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</si>
  <si>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</si>
  <si>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</si>
  <si>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</si>
  <si>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</si>
  <si>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</si>
  <si>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</si>
  <si>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</si>
  <si>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</si>
  <si>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</si>
  <si>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</si>
  <si>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</si>
  <si>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</si>
  <si>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</si>
  <si>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</si>
  <si>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</si>
  <si>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</si>
  <si>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</si>
  <si>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</si>
  <si>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</si>
  <si>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</si>
  <si>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</si>
  <si>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</si>
  <si>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</si>
  <si>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</si>
  <si>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</si>
  <si>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</si>
  <si>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</si>
  <si>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</si>
  <si>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</si>
  <si>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</si>
  <si>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</si>
  <si>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</si>
  <si>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</si>
  <si>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</si>
  <si>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</si>
  <si>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</si>
  <si>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</si>
  <si>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</si>
  <si>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</si>
  <si>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</si>
  <si>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</si>
  <si>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</si>
  <si>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</si>
  <si>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</si>
  <si>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</si>
  <si>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</si>
  <si>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</si>
  <si>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</si>
  <si>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</si>
  <si>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</si>
  <si>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</si>
  <si>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</si>
  <si>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</si>
  <si>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</si>
  <si>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</si>
  <si>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</si>
  <si>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</si>
  <si>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</si>
  <si>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</si>
  <si>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</si>
  <si>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</si>
  <si>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</si>
  <si>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</si>
  <si>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</si>
  <si>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</si>
  <si>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</si>
  <si>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</si>
  <si>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</si>
  <si>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</si>
  <si>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</si>
  <si>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</si>
  <si>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</si>
  <si>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</si>
  <si>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</si>
  <si>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</si>
  <si>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</si>
  <si>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</si>
  <si>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</si>
  <si>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</si>
  <si>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</si>
  <si>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</si>
  <si>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</si>
  <si>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</si>
  <si>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</si>
  <si>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</si>
  <si>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</si>
  <si>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</si>
  <si>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</si>
  <si>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</si>
  <si>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</si>
  <si>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</si>
  <si>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</si>
  <si>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</si>
  <si>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</si>
  <si>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</si>
  <si>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</si>
  <si>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</si>
  <si>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</si>
  <si>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</si>
  <si>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</si>
  <si>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</si>
  <si>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</si>
  <si>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</si>
  <si>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</si>
  <si>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</si>
  <si>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</si>
  <si>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</si>
  <si>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</si>
  <si>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</si>
  <si>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</si>
  <si>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</si>
  <si>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</si>
  <si>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</si>
  <si>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</si>
  <si>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</si>
  <si>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</si>
  <si>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</si>
  <si>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</si>
  <si>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</si>
  <si>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</si>
  <si>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</si>
  <si>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</si>
  <si>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</si>
  <si>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</si>
  <si>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</si>
  <si>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</si>
  <si>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</si>
  <si>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</si>
  <si>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</si>
  <si>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</si>
  <si>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</si>
  <si>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</si>
  <si>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</si>
  <si>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</si>
  <si>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</si>
  <si>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</si>
  <si>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</si>
  <si>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</si>
  <si>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</si>
  <si>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</si>
  <si>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</si>
  <si>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</si>
  <si>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</si>
  <si>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</si>
  <si>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</si>
  <si>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</si>
  <si>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</si>
  <si>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</si>
  <si>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</si>
  <si>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</si>
  <si>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</si>
  <si>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</si>
  <si>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</si>
  <si>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</si>
  <si>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</si>
  <si>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</si>
  <si>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</si>
  <si>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</si>
  <si>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</si>
  <si>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</si>
  <si>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</si>
  <si>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</si>
  <si>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</si>
  <si>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</si>
  <si>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</si>
  <si>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</si>
  <si>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</si>
  <si>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</si>
  <si>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</si>
  <si>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</si>
  <si>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</si>
  <si>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</si>
  <si>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</si>
  <si>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</si>
  <si>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</si>
  <si>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</si>
  <si>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</si>
  <si>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</si>
  <si>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</si>
  <si>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</si>
  <si>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</si>
  <si>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</si>
  <si>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</si>
  <si>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</si>
  <si>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</si>
  <si>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</si>
  <si>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</si>
  <si>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</si>
  <si>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</si>
  <si>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</si>
  <si>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</si>
  <si>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</si>
  <si>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</si>
  <si>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</si>
  <si>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</si>
  <si>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</si>
  <si>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</si>
  <si>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</si>
  <si>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</si>
  <si>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</si>
  <si>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</si>
  <si>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</si>
  <si>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</si>
  <si>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</si>
  <si>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</si>
  <si>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</si>
  <si>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</si>
  <si>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</si>
  <si>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</si>
  <si>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</si>
  <si>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</si>
  <si>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</si>
  <si>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</si>
  <si>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</si>
  <si>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</si>
  <si>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</si>
  <si>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</si>
  <si>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</si>
  <si>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</si>
  <si>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</si>
  <si>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</si>
  <si>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</si>
  <si>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</si>
  <si>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</si>
  <si>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</si>
  <si>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</si>
  <si>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</si>
  <si>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</si>
  <si>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</si>
  <si>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</si>
  <si>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</si>
  <si>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</si>
  <si>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</si>
  <si>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</si>
  <si>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</si>
  <si>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</si>
  <si>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</si>
  <si>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</si>
  <si>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</si>
  <si>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</si>
  <si>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</si>
  <si>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</si>
  <si>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</si>
  <si>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</si>
  <si>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</si>
  <si>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</si>
  <si>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</si>
  <si>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</si>
  <si>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</si>
  <si>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</si>
  <si>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</si>
  <si>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</si>
  <si>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</si>
  <si>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</si>
  <si>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</si>
  <si>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</si>
  <si>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</si>
  <si>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</si>
  <si>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</si>
  <si>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</si>
  <si>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</si>
  <si>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</si>
  <si>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</si>
  <si>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</si>
  <si>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</si>
  <si>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</si>
  <si>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</si>
  <si>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</si>
  <si>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</si>
  <si>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</si>
  <si>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</si>
  <si>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</si>
  <si>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</si>
  <si>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</si>
  <si>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</si>
  <si>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</si>
  <si>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</si>
  <si>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</si>
  <si>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</si>
  <si>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</si>
  <si>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</si>
  <si>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</si>
  <si>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</si>
  <si>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</si>
  <si>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</si>
  <si>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</si>
  <si>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</si>
  <si>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</si>
  <si>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</si>
  <si>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</si>
  <si>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</si>
  <si>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</si>
  <si>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</si>
  <si>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</si>
  <si>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</si>
  <si>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</si>
  <si>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</si>
  <si>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</si>
  <si>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</si>
  <si>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</si>
  <si>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</si>
  <si>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</si>
  <si>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</si>
  <si>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</si>
  <si>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</si>
  <si>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</si>
  <si>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</si>
  <si>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</si>
  <si>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</si>
  <si>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</si>
  <si>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</si>
  <si>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</si>
  <si>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</si>
  <si>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</si>
  <si>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</si>
  <si>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</si>
  <si>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</si>
  <si>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</si>
  <si>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</si>
  <si>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</si>
  <si>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</si>
  <si>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</si>
  <si>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</si>
  <si>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</si>
  <si>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</si>
  <si>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</si>
  <si>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</si>
  <si>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</si>
  <si>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</si>
  <si>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</si>
  <si>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</si>
  <si>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</si>
  <si>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</si>
  <si>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</si>
  <si>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</si>
  <si>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</si>
  <si>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</si>
  <si>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</si>
  <si>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</si>
  <si>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</si>
  <si>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</si>
  <si>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</si>
  <si>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</si>
  <si>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</si>
  <si>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</si>
  <si>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</si>
  <si>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</si>
  <si>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</si>
  <si>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</si>
  <si>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</si>
  <si>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</si>
  <si>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</si>
  <si>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</si>
  <si>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</si>
  <si>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</si>
  <si>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</si>
  <si>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</si>
  <si>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</si>
  <si>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</si>
  <si>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</si>
  <si>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</si>
  <si>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</si>
  <si>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</si>
  <si>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</si>
  <si>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</si>
  <si>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</si>
  <si>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</si>
  <si>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</si>
  <si>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</si>
  <si>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</si>
  <si>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</si>
  <si>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</si>
  <si>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</si>
  <si>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</si>
  <si>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</si>
  <si>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</si>
  <si>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</si>
  <si>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</si>
  <si>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</si>
  <si>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</si>
  <si>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</si>
  <si>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</si>
  <si>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</si>
  <si>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</si>
  <si>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</si>
  <si>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</si>
  <si>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</si>
  <si>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</si>
  <si>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</si>
  <si>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</si>
  <si>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</si>
  <si>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</si>
  <si>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</si>
  <si>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</si>
  <si>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</si>
  <si>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</si>
  <si>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</si>
  <si>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</si>
  <si>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</si>
  <si>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</si>
  <si>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</si>
  <si>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</si>
  <si>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</si>
  <si>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</si>
  <si>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</si>
  <si>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</si>
  <si>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</si>
  <si>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</si>
  <si>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</si>
  <si>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</si>
  <si>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</si>
  <si>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</si>
  <si>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</si>
  <si>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</si>
  <si>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</si>
  <si>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</si>
  <si>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</si>
  <si>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</si>
  <si>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</si>
  <si>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</si>
  <si>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</si>
  <si>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</si>
  <si>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</si>
  <si>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</si>
  <si>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</si>
  <si>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</si>
  <si>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</si>
  <si>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</si>
  <si>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</si>
  <si>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</si>
  <si>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</si>
  <si>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</si>
  <si>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</si>
  <si>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</si>
  <si>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</si>
  <si>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</si>
  <si>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</si>
  <si>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</si>
  <si>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</si>
  <si>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</si>
  <si>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</si>
  <si>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</si>
  <si>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</si>
  <si>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</si>
  <si>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</si>
  <si>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</si>
  <si>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</si>
  <si>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</si>
  <si>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</si>
  <si>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</si>
  <si>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</si>
  <si>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</si>
  <si>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</si>
  <si>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</si>
  <si>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</si>
  <si>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</si>
  <si>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</si>
  <si>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</si>
  <si>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</si>
  <si>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</si>
  <si>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</si>
  <si>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</si>
  <si>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</si>
  <si>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</si>
  <si>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</si>
  <si>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</si>
  <si>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</si>
  <si>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</si>
  <si>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</si>
  <si>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</si>
  <si>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</si>
  <si>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</si>
  <si>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</si>
  <si>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</si>
  <si>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</si>
  <si>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</si>
  <si>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</si>
  <si>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</si>
  <si>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</si>
  <si>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</si>
  <si>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</si>
  <si>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</si>
  <si>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</si>
  <si>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</si>
  <si>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</si>
  <si>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</si>
  <si>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</si>
  <si>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</si>
  <si>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</si>
  <si>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</si>
  <si>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</si>
  <si>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</si>
  <si>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</si>
  <si>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</si>
  <si>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</si>
  <si>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</si>
  <si>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</si>
  <si>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</si>
  <si>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</si>
  <si>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</si>
  <si>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</si>
  <si>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</si>
  <si>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</si>
  <si>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</si>
  <si>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</si>
  <si>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</si>
  <si>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</si>
  <si>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</si>
  <si>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</si>
  <si>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</si>
  <si>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</si>
  <si>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</si>
  <si>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</si>
  <si>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</si>
  <si>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</si>
  <si>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</si>
  <si>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</si>
  <si>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</si>
  <si>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</si>
  <si>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</si>
  <si>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</si>
  <si>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</si>
  <si>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</si>
  <si>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</si>
  <si>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</si>
  <si>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</si>
  <si>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</si>
  <si>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</si>
  <si>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</si>
  <si>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</si>
  <si>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</si>
  <si>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</si>
  <si>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</si>
  <si>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</si>
  <si>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</si>
  <si>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</si>
  <si>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</si>
  <si>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</si>
  <si>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</si>
  <si>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</si>
  <si>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</si>
  <si>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</si>
  <si>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</si>
  <si>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</si>
  <si>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</si>
  <si>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</si>
  <si>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</si>
  <si>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</si>
  <si>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</si>
  <si>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</si>
  <si>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</si>
  <si>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</si>
  <si>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</si>
  <si>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</si>
  <si>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</si>
  <si>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</si>
  <si>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</si>
  <si>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</si>
  <si>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</si>
  <si>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</si>
  <si>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</si>
  <si>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</si>
  <si>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</si>
  <si>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</si>
  <si>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</si>
  <si>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</si>
  <si>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</si>
  <si>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</si>
  <si>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</si>
  <si>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</si>
  <si>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</si>
  <si>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</si>
  <si>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</si>
  <si>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</si>
  <si>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</si>
  <si>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</si>
  <si>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</si>
  <si>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</si>
  <si>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</si>
  <si>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</si>
  <si>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</si>
  <si>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</si>
  <si>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</si>
  <si>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</si>
  <si>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</si>
  <si>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</si>
  <si>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</si>
  <si>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</si>
  <si>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</si>
  <si>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</si>
  <si>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</si>
  <si>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</si>
  <si>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</si>
  <si>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</si>
  <si>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</si>
  <si>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</si>
  <si>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</si>
  <si>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</si>
  <si>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</si>
  <si>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</si>
  <si>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</si>
  <si>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</si>
  <si>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</si>
  <si>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</si>
  <si>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</si>
  <si>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</si>
  <si>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</si>
  <si>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</si>
  <si>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</si>
  <si>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</si>
  <si>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</si>
  <si>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</si>
  <si>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</si>
  <si>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</si>
  <si>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</si>
  <si>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</si>
  <si>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</si>
  <si>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</si>
  <si>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</si>
  <si>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</si>
  <si>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</si>
  <si>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</si>
  <si>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</si>
  <si>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</si>
  <si>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</si>
  <si>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</si>
  <si>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</si>
  <si>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</si>
  <si>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</si>
  <si>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</si>
  <si>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</si>
  <si>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</si>
  <si>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</si>
  <si>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</si>
  <si>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</si>
  <si>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</si>
  <si>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</si>
  <si>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</si>
  <si>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</si>
  <si>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</si>
  <si>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</si>
  <si>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</si>
  <si>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</si>
  <si>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</si>
  <si>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</si>
  <si>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</si>
  <si>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</si>
  <si>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</si>
  <si>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</si>
  <si>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</si>
  <si>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</si>
  <si>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</si>
  <si>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</si>
  <si>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</si>
  <si>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</si>
  <si>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</si>
  <si>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</si>
  <si>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</si>
  <si>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</si>
  <si>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</si>
  <si>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</si>
  <si>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</si>
  <si>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</si>
  <si>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</si>
  <si>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</si>
  <si>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</si>
  <si>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</si>
  <si>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</si>
  <si>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</si>
  <si>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</si>
  <si>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</si>
  <si>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</si>
  <si>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</si>
  <si>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</si>
  <si>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</si>
  <si>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</si>
  <si>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</si>
  <si>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</si>
  <si>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</si>
  <si>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</si>
  <si>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</si>
  <si>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</si>
  <si>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</si>
  <si>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</si>
  <si>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</si>
  <si>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</si>
  <si>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</si>
  <si>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</si>
  <si>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</si>
  <si>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</si>
  <si>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</si>
  <si>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</si>
  <si>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</si>
  <si>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</si>
  <si>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</si>
  <si>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</si>
  <si>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</si>
  <si>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</si>
  <si>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</si>
  <si>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</si>
  <si>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</si>
  <si>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</si>
  <si>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</si>
  <si>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</si>
  <si>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</si>
  <si>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</si>
  <si>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</si>
  <si>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</si>
  <si>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</si>
  <si>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</si>
  <si>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</si>
  <si>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</si>
  <si>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</si>
  <si>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</si>
  <si>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</si>
  <si>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</si>
  <si>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</si>
  <si>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</si>
  <si>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</si>
  <si>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</si>
  <si>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</si>
  <si>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</si>
  <si>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</si>
  <si>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</si>
  <si>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</si>
  <si>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</si>
  <si>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</si>
  <si>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</si>
  <si>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</si>
  <si>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</si>
  <si>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</si>
  <si>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</si>
  <si>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</si>
  <si>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</si>
  <si>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</si>
  <si>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</si>
  <si>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</si>
  <si>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</si>
  <si>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</si>
  <si>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</si>
  <si>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</si>
  <si>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</si>
  <si>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</si>
  <si>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</si>
  <si>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</si>
  <si>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</si>
  <si>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</si>
  <si>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</si>
  <si>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</si>
  <si>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</si>
  <si>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</si>
  <si>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</si>
  <si>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</si>
  <si>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</si>
  <si>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</si>
  <si>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</si>
  <si>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</si>
  <si>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</si>
  <si>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</si>
  <si>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</si>
  <si>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</si>
  <si>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</si>
  <si>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</si>
  <si>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</si>
  <si>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</si>
  <si>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</si>
  <si>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</si>
  <si>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</si>
  <si>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</si>
  <si>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</si>
  <si>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</si>
  <si>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</si>
  <si>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</si>
  <si>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</si>
  <si>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</si>
  <si>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</si>
  <si>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</si>
  <si>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</si>
  <si>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</si>
  <si>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</si>
  <si>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</si>
  <si>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</si>
  <si>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</si>
  <si>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</si>
  <si>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</si>
  <si>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</si>
  <si>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</si>
  <si>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</si>
  <si>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</si>
  <si>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</si>
  <si>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</si>
  <si>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</si>
  <si>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</si>
  <si>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</si>
  <si>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</si>
  <si>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</si>
  <si>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</si>
  <si>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</si>
  <si>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</si>
  <si>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</si>
  <si>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</si>
  <si>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</si>
  <si>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</si>
  <si>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</si>
  <si>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</si>
  <si>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</si>
  <si>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</si>
  <si>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</si>
  <si>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</si>
  <si>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</si>
  <si>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</si>
  <si>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</si>
  <si>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</si>
  <si>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</si>
  <si>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</si>
  <si>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</si>
  <si>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</si>
  <si>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</si>
  <si>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</si>
  <si>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</si>
  <si>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</si>
  <si>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</si>
  <si>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</si>
  <si>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</si>
  <si>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</si>
  <si>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</si>
  <si>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</si>
  <si>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</si>
  <si>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</si>
  <si>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</si>
  <si>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</si>
  <si>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</si>
  <si>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</si>
  <si>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</si>
  <si>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</si>
  <si>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</si>
  <si>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</si>
  <si>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</si>
  <si>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</si>
  <si>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</si>
  <si>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</si>
  <si>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</si>
  <si>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</si>
  <si>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</si>
  <si>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</si>
  <si>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</si>
  <si>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</si>
  <si>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</si>
  <si>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</si>
  <si>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</si>
  <si>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</si>
  <si>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</si>
  <si>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</si>
  <si>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</si>
  <si>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</si>
  <si>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</si>
  <si>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</si>
  <si>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</si>
  <si>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</si>
  <si>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</si>
  <si>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</si>
  <si>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</si>
  <si>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</si>
  <si>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</si>
  <si>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</si>
  <si>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</si>
  <si>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</si>
  <si>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</si>
  <si>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</si>
  <si>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</si>
  <si>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</si>
  <si>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</si>
  <si>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</si>
  <si>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</si>
  <si>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</si>
  <si>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</si>
  <si>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</si>
  <si>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</si>
  <si>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</si>
  <si>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</si>
  <si>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</si>
  <si>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</si>
  <si>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</si>
  <si>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</si>
  <si>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</si>
  <si>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</si>
  <si>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</si>
  <si>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</si>
  <si>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</si>
  <si>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</si>
  <si>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</si>
  <si>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</si>
  <si>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</si>
  <si>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</si>
  <si>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</si>
  <si>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</si>
  <si>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</si>
  <si>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</si>
  <si>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</si>
  <si>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</si>
  <si>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</si>
  <si>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</si>
  <si>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</si>
  <si>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</si>
  <si>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</si>
  <si>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</si>
  <si>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</si>
  <si>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</si>
  <si>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</si>
  <si>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</si>
  <si>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</si>
  <si>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</si>
  <si>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</si>
  <si>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</si>
  <si>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</si>
  <si>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</si>
  <si>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</si>
  <si>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</si>
  <si>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</si>
  <si>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</si>
  <si>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</si>
  <si>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</si>
  <si>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</si>
  <si>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</si>
  <si>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</si>
  <si>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</si>
  <si>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</si>
  <si>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</si>
  <si>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</si>
  <si>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</si>
  <si>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</si>
  <si>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</si>
  <si>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</si>
  <si>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</si>
  <si>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</si>
  <si>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</si>
  <si>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</si>
  <si>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</si>
  <si>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</si>
  <si>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</si>
  <si>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</si>
  <si>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</si>
  <si>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</si>
  <si>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</si>
  <si>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</si>
  <si>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</si>
  <si>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</si>
  <si>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</si>
  <si>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</si>
  <si>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</si>
  <si>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</si>
  <si>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</si>
  <si>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</si>
  <si>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</si>
  <si>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</si>
  <si>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</si>
  <si>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</si>
  <si>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</si>
  <si>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</si>
  <si>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</si>
  <si>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</si>
  <si>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</si>
  <si>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</si>
  <si>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</si>
  <si>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</si>
  <si>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</si>
  <si>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</si>
  <si>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</si>
  <si>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</si>
  <si>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</si>
  <si>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</si>
  <si>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</si>
  <si>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</si>
  <si>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</si>
  <si>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</si>
  <si>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</si>
  <si>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</si>
  <si>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</si>
  <si>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</si>
  <si>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</si>
  <si>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</si>
  <si>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</si>
  <si>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</si>
  <si>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</si>
  <si>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</si>
  <si>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</si>
  <si>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</si>
  <si>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</si>
  <si>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</si>
  <si>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</si>
  <si>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</si>
  <si>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</si>
  <si>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</si>
  <si>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</si>
  <si>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</si>
  <si>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</si>
  <si>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</si>
  <si>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</si>
  <si>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</si>
  <si>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</si>
  <si>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</si>
  <si>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</si>
  <si>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</si>
  <si>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</si>
  <si>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</si>
  <si>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</si>
  <si>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</si>
  <si>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</si>
  <si>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</si>
  <si>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</si>
  <si>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</si>
  <si>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</si>
  <si>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</si>
  <si>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</si>
  <si>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</si>
  <si>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</si>
  <si>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</si>
  <si>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</si>
  <si>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</si>
  <si>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</si>
  <si>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</si>
  <si>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</si>
  <si>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</si>
  <si>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</si>
  <si>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</si>
  <si>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</si>
  <si>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</si>
  <si>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</si>
  <si>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</si>
  <si>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</si>
  <si>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</si>
  <si>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</si>
  <si>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</si>
  <si>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</si>
  <si>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</si>
  <si>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</si>
  <si>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</si>
  <si>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</si>
  <si>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</si>
  <si>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</si>
  <si>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</si>
  <si>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</si>
  <si>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</si>
  <si>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</si>
  <si>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</si>
  <si>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</si>
  <si>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</si>
  <si>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</si>
  <si>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</si>
  <si>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</si>
  <si>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</si>
  <si>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</si>
  <si>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</si>
  <si>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</si>
  <si>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</si>
  <si>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</si>
  <si>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</si>
  <si>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</si>
  <si>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</si>
  <si>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</si>
  <si>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</si>
  <si>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</si>
  <si>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</si>
  <si>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</si>
  <si>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</si>
  <si>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</si>
  <si>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</si>
  <si>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</si>
  <si>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</si>
  <si>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</si>
  <si>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</si>
  <si>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</si>
  <si>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</si>
  <si>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</si>
  <si>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</si>
  <si>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</si>
  <si>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</si>
  <si>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</si>
  <si>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</si>
  <si>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</si>
  <si>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</si>
  <si>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</si>
  <si>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</si>
  <si>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</si>
  <si>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</si>
  <si>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</si>
  <si>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</si>
  <si>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</si>
  <si>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</si>
  <si>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</si>
  <si>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</si>
  <si>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</si>
  <si>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</si>
  <si>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</si>
  <si>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</si>
  <si>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</si>
  <si>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</si>
  <si>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</si>
  <si>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</si>
  <si>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</si>
  <si>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</si>
  <si>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</si>
  <si>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</si>
  <si>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</si>
  <si>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</si>
  <si>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</si>
  <si>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</si>
  <si>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</si>
  <si>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</si>
  <si>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</si>
  <si>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</si>
  <si>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</si>
  <si>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</si>
  <si>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</si>
  <si>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</si>
  <si>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</si>
  <si>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</si>
  <si>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</si>
  <si>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</si>
  <si>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</si>
  <si>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</si>
  <si>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</si>
  <si>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</si>
  <si>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</si>
  <si>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</si>
  <si>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</si>
  <si>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</si>
  <si>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</si>
  <si>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</si>
  <si>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</si>
  <si>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</si>
  <si>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</si>
  <si>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</si>
  <si>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</si>
  <si>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</si>
  <si>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</si>
  <si>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</si>
  <si>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</si>
  <si>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</si>
  <si>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</si>
  <si>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</si>
  <si>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</si>
  <si>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</si>
  <si>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</si>
  <si>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</si>
  <si>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</si>
  <si>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</si>
  <si>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</si>
  <si>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</si>
  <si>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</si>
  <si>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</si>
  <si>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</si>
  <si>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</si>
  <si>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</si>
  <si>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</si>
  <si>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</si>
  <si>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</si>
  <si>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</si>
  <si>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</si>
  <si>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</si>
  <si>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</si>
  <si>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</si>
  <si>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</si>
  <si>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</si>
  <si>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</si>
  <si>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</si>
  <si>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</si>
  <si>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</si>
  <si>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</si>
  <si>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</si>
  <si>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</si>
  <si>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</si>
  <si>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</si>
  <si>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</si>
  <si>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</si>
  <si>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</si>
  <si>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</si>
  <si>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</si>
  <si>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</si>
  <si>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</si>
  <si>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</si>
  <si>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</si>
  <si>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</si>
  <si>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</si>
  <si>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</si>
  <si>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</si>
  <si>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</si>
  <si>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</si>
  <si>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</si>
  <si>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</si>
  <si>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</si>
  <si>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</si>
  <si>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</si>
  <si>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</si>
  <si>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</si>
  <si>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</si>
  <si>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</si>
  <si>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</si>
  <si>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</si>
  <si>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</si>
  <si>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</si>
  <si>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</si>
  <si>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</si>
  <si>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</si>
  <si>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</si>
  <si>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</si>
  <si>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</si>
  <si>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</si>
  <si>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</si>
  <si>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</si>
  <si>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</si>
  <si>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</si>
  <si>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</si>
  <si>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</si>
  <si>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</si>
  <si>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</si>
  <si>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</si>
  <si>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</si>
  <si>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</si>
  <si>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</si>
  <si>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</si>
  <si>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</si>
  <si>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</si>
  <si>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</si>
  <si>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</si>
  <si>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</si>
  <si>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</si>
  <si>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</si>
  <si>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</si>
  <si>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</si>
  <si>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</si>
  <si>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</si>
  <si>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</si>
  <si>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</si>
  <si>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</si>
  <si>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</si>
  <si>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</si>
  <si>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</si>
  <si>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</si>
  <si>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</si>
  <si>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</si>
  <si>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</si>
  <si>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</si>
  <si>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</si>
  <si>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</si>
  <si>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</si>
  <si>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</si>
  <si>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</si>
  <si>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</si>
  <si>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</si>
  <si>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</si>
  <si>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</si>
  <si>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</si>
  <si>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</si>
  <si>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</si>
  <si>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</si>
  <si>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</si>
  <si>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</si>
  <si>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</si>
  <si>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</si>
  <si>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</si>
  <si>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</si>
  <si>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</si>
  <si>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</si>
  <si>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</si>
  <si>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</si>
  <si>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</si>
  <si>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</si>
  <si>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</si>
  <si>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</si>
  <si>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</si>
  <si>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</si>
  <si>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</si>
  <si>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</si>
  <si>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</si>
  <si>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</si>
  <si>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</si>
  <si>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</si>
  <si>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</si>
  <si>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</si>
  <si>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</si>
  <si>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</si>
  <si>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</si>
  <si>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</si>
  <si>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</si>
  <si>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</si>
  <si>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</si>
  <si>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</si>
  <si>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</si>
  <si>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</si>
  <si>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</si>
  <si>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</si>
  <si>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</si>
  <si>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</si>
  <si>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</si>
  <si>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</si>
  <si>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</si>
  <si>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</si>
  <si>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</si>
  <si>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</si>
  <si>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</si>
  <si>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</si>
  <si>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</si>
  <si>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</si>
  <si>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</si>
  <si>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</si>
  <si>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</si>
  <si>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</si>
  <si>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</si>
  <si>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</si>
  <si>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</si>
  <si>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</si>
  <si>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</si>
  <si>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</si>
  <si>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</si>
  <si>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</si>
  <si>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</si>
  <si>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</si>
  <si>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</si>
  <si>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</si>
  <si>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</si>
  <si>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</si>
  <si>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</si>
  <si>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</si>
  <si>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</si>
  <si>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</si>
  <si>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</si>
  <si>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</si>
  <si>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</si>
  <si>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</si>
  <si>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</si>
  <si>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</si>
  <si>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</si>
  <si>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</si>
  <si>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</si>
  <si>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</si>
  <si>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</si>
  <si>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</si>
  <si>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</si>
  <si>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</si>
  <si>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</si>
  <si>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</si>
  <si>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</si>
  <si>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</si>
  <si>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</si>
  <si>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</si>
  <si>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</si>
  <si>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</si>
  <si>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</si>
  <si>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</si>
  <si>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</si>
  <si>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</si>
  <si>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</si>
  <si>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</si>
  <si>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</si>
  <si>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</si>
  <si>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</si>
  <si>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</si>
  <si>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</si>
  <si>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</si>
  <si>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</si>
  <si>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</si>
  <si>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</si>
  <si>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</si>
  <si>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</si>
  <si>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</si>
  <si>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</si>
  <si>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</si>
  <si>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</si>
  <si>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</si>
  <si>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</si>
  <si>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</si>
  <si>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</si>
  <si>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</si>
  <si>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</si>
  <si>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</si>
  <si>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</si>
  <si>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</si>
  <si>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</si>
  <si>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</si>
  <si>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</si>
  <si>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</si>
  <si>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</si>
  <si>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</si>
  <si>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</si>
  <si>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</si>
  <si>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</si>
  <si>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</si>
  <si>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</si>
  <si>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</si>
  <si>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</si>
  <si>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</si>
  <si>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</si>
  <si>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</si>
  <si>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</si>
  <si>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</si>
  <si>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</si>
  <si>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</si>
  <si>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</si>
  <si>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</si>
  <si>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</si>
  <si>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</si>
  <si>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</si>
  <si>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</si>
  <si>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</si>
  <si>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</si>
  <si>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</si>
  <si>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</si>
  <si>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</si>
  <si>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</si>
  <si>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</si>
  <si>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</si>
  <si>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</si>
  <si>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</si>
  <si>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</si>
  <si>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</si>
  <si>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</si>
  <si>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</si>
  <si>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</si>
  <si>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</si>
  <si>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</si>
  <si>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</si>
  <si>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</si>
  <si>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</si>
  <si>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</si>
  <si>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</si>
  <si>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</si>
  <si>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</si>
  <si>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</si>
  <si>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</si>
  <si>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</si>
  <si>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</si>
  <si>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</si>
  <si>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</si>
  <si>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</si>
  <si>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</si>
  <si>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</si>
  <si>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</si>
  <si>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</si>
  <si>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</si>
  <si>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</si>
  <si>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</si>
  <si>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</si>
  <si>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</si>
  <si>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</si>
  <si>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</si>
  <si>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</si>
  <si>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</si>
  <si>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</si>
  <si>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</si>
  <si>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</si>
  <si>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</si>
  <si>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</si>
  <si>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</si>
  <si>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</si>
  <si>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</si>
  <si>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</si>
  <si>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</si>
  <si>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</si>
  <si>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</si>
  <si>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</si>
  <si>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</si>
  <si>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</si>
  <si>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</si>
  <si>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</si>
  <si>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</si>
  <si>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</si>
  <si>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</si>
  <si>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</si>
  <si>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</si>
  <si>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</si>
  <si>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</si>
  <si>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</si>
  <si>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</si>
  <si>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</si>
  <si>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</si>
  <si>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</si>
  <si>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</si>
  <si>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</si>
  <si>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</si>
  <si>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</si>
  <si>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</si>
  <si>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</si>
  <si>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</si>
  <si>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</si>
  <si>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</si>
  <si>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</si>
  <si>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</si>
  <si>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</si>
  <si>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</si>
  <si>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</si>
  <si>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</si>
  <si>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</si>
  <si>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</si>
  <si>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</si>
  <si>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</si>
  <si>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</si>
  <si>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</si>
  <si>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</si>
  <si>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</si>
  <si>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</si>
  <si>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</si>
  <si>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</si>
  <si>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</si>
  <si>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</si>
  <si>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</si>
  <si>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</si>
  <si>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</si>
  <si>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</si>
  <si>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</si>
  <si>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</si>
  <si>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</si>
  <si>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</si>
  <si>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</si>
  <si>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</si>
  <si>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</si>
  <si>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</si>
  <si>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</si>
  <si>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</si>
  <si>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</si>
  <si>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</si>
  <si>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</si>
  <si>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</si>
  <si>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</si>
  <si>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</si>
  <si>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</si>
  <si>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</si>
  <si>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</si>
  <si>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</si>
  <si>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</si>
  <si>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</si>
  <si>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</si>
  <si>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</si>
  <si>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</si>
  <si>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</si>
  <si>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</si>
  <si>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</si>
  <si>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</si>
  <si>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</si>
  <si>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</si>
  <si>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</si>
  <si>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</si>
  <si>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</si>
  <si>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</si>
  <si>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</si>
  <si>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</si>
  <si>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</si>
  <si>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</si>
  <si>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</si>
  <si>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</si>
  <si>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</si>
  <si>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</si>
  <si>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</si>
  <si>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</si>
  <si>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</si>
  <si>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</si>
  <si>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</si>
  <si>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</si>
  <si>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</si>
  <si>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</si>
  <si>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</si>
  <si>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</si>
  <si>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</si>
  <si>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</si>
  <si>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</si>
  <si>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</si>
  <si>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</si>
  <si>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</si>
  <si>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</si>
  <si>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</si>
  <si>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</si>
  <si>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</si>
  <si>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</si>
  <si>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</si>
  <si>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</si>
  <si>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</si>
  <si>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</si>
  <si>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</si>
  <si>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</si>
  <si>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</si>
  <si>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</si>
  <si>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</si>
  <si>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</si>
  <si>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</si>
  <si>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</si>
  <si>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</si>
  <si>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</si>
  <si>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</si>
  <si>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</si>
  <si>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</si>
  <si>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</si>
  <si>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</si>
  <si>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</si>
  <si>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</si>
  <si>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</si>
  <si>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</si>
  <si>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</si>
  <si>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</si>
  <si>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</si>
  <si>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</si>
  <si>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</si>
  <si>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</si>
  <si>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</si>
  <si>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</si>
  <si>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</si>
  <si>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</si>
  <si>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</si>
  <si>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</si>
  <si>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</si>
  <si>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</si>
  <si>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</si>
  <si>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</si>
  <si>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</si>
  <si>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</si>
  <si>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</si>
  <si>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</si>
  <si>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</si>
  <si>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</si>
  <si>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</si>
  <si>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</si>
  <si>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</si>
  <si>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</si>
  <si>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</si>
  <si>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</si>
  <si>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</si>
  <si>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</si>
  <si>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</si>
  <si>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</si>
  <si>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</si>
  <si>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</si>
  <si>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</si>
  <si>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</si>
  <si>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</si>
  <si>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</si>
  <si>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</si>
  <si>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</si>
  <si>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</si>
  <si>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</si>
  <si>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</si>
  <si>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</si>
  <si>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</si>
  <si>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</si>
  <si>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</si>
  <si>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</si>
  <si>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</si>
  <si>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</si>
  <si>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</si>
  <si>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</si>
  <si>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</si>
  <si>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</si>
  <si>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</si>
  <si>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</si>
  <si>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</si>
  <si>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</si>
  <si>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</si>
  <si>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</si>
  <si>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</si>
  <si>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</si>
  <si>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</si>
  <si>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</si>
  <si>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</si>
  <si>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</si>
  <si>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</si>
  <si>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</si>
  <si>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</si>
  <si>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</si>
  <si>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</si>
  <si>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</si>
  <si>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</si>
  <si>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</si>
  <si>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</si>
  <si>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</si>
  <si>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</si>
  <si>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</si>
  <si>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</si>
  <si>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</si>
  <si>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</si>
  <si>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</si>
  <si>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</si>
  <si>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</si>
  <si>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</si>
  <si>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</si>
  <si>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</si>
  <si>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</si>
  <si>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</si>
  <si>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</si>
  <si>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</si>
  <si>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</si>
  <si>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</si>
  <si>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</si>
  <si>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</si>
  <si>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</si>
  <si>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</si>
  <si>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</si>
  <si>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</si>
  <si>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</si>
  <si>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</si>
  <si>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</si>
  <si>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</si>
  <si>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</si>
  <si>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</si>
  <si>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</si>
  <si>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</si>
  <si>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</si>
  <si>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</si>
  <si>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</si>
  <si>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</si>
  <si>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</si>
  <si>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</si>
  <si>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</si>
  <si>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</si>
  <si>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</si>
  <si>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</si>
  <si>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</si>
  <si>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</si>
  <si>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</si>
  <si>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</si>
  <si>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</si>
  <si>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</si>
  <si>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</si>
  <si>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</si>
  <si>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</si>
  <si>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</si>
  <si>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</si>
  <si>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</si>
  <si>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</si>
  <si>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</si>
  <si>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</si>
  <si>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</si>
  <si>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</si>
  <si>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</si>
  <si>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</si>
  <si>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</si>
  <si>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</si>
  <si>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</si>
  <si>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</si>
  <si>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</si>
  <si>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</si>
  <si>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</si>
  <si>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</si>
  <si>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</si>
  <si>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</si>
  <si>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</si>
  <si>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</si>
  <si>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</si>
  <si>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</si>
  <si>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</si>
  <si>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</si>
  <si>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</si>
  <si>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</si>
  <si>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</si>
  <si>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</si>
  <si>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</si>
  <si>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</si>
  <si>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</si>
  <si>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</si>
  <si>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</si>
  <si>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</si>
  <si>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</si>
  <si>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</si>
  <si>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</si>
  <si>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</si>
  <si>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</si>
  <si>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</si>
  <si>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</si>
  <si>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</si>
  <si>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</si>
  <si>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</si>
  <si>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</si>
  <si>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</si>
  <si>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</si>
  <si>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</si>
  <si>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</si>
  <si>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</si>
  <si>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</si>
  <si>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</si>
  <si>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</si>
  <si>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</si>
  <si>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</si>
  <si>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</si>
  <si>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</si>
  <si>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</si>
  <si>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</si>
  <si>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</si>
  <si>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</si>
  <si>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</si>
  <si>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</si>
  <si>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</si>
  <si>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</si>
  <si>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</si>
  <si>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</si>
  <si>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</si>
  <si>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</si>
  <si>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</si>
  <si>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</si>
  <si>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</si>
  <si>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</si>
  <si>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</si>
  <si>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</si>
  <si>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</si>
  <si>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</si>
  <si>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</si>
  <si>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</si>
  <si>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</si>
  <si>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</si>
  <si>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</si>
  <si>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</si>
  <si>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</si>
  <si>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</si>
  <si>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</si>
  <si>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</si>
  <si>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</si>
  <si>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</si>
  <si>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</si>
  <si>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</si>
  <si>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</si>
  <si>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</si>
  <si>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</si>
  <si>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</si>
  <si>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</si>
  <si>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</si>
  <si>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</si>
  <si>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</si>
  <si>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</si>
  <si>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</si>
  <si>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</si>
  <si>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</si>
  <si>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</si>
  <si>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</si>
  <si>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</si>
  <si>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</si>
  <si>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</si>
  <si>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</si>
  <si>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</si>
  <si>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</si>
  <si>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</si>
  <si>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</si>
  <si>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</si>
  <si>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</si>
  <si>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</si>
  <si>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</si>
  <si>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</si>
  <si>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</si>
  <si>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</si>
  <si>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</si>
  <si>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</si>
  <si>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</si>
  <si>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</si>
  <si>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</si>
  <si>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</si>
  <si>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</si>
  <si>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</si>
  <si>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</si>
  <si>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</si>
  <si>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</si>
  <si>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</si>
  <si>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</si>
  <si>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</si>
  <si>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</si>
  <si>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</si>
  <si>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</si>
  <si>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</si>
  <si>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</si>
  <si>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</si>
  <si>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</si>
  <si>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</si>
  <si>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</si>
  <si>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</si>
  <si>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</si>
  <si>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</si>
  <si>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</si>
  <si>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</si>
  <si>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</si>
  <si>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</si>
  <si>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</si>
  <si>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</si>
  <si>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</si>
  <si>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</si>
  <si>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</si>
  <si>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</si>
  <si>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</si>
  <si>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</si>
  <si>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</si>
  <si>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</si>
  <si>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</si>
  <si>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</si>
  <si>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</si>
  <si>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</si>
  <si>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</si>
  <si>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</si>
  <si>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</si>
  <si>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</si>
  <si>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</si>
  <si>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</si>
  <si>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</si>
  <si>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</si>
  <si>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</si>
  <si>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</si>
  <si>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</si>
  <si>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</si>
  <si>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</si>
  <si>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</si>
  <si>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</si>
  <si>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</si>
  <si>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</si>
  <si>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</si>
  <si>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</si>
  <si>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</si>
  <si>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</si>
  <si>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</si>
  <si>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</si>
  <si>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</si>
  <si>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</si>
  <si>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</si>
  <si>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</si>
  <si>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</si>
  <si>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</si>
  <si>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</si>
  <si>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</si>
  <si>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</si>
  <si>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</si>
  <si>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</si>
  <si>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</si>
  <si>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</si>
  <si>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</si>
  <si>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</si>
  <si>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</si>
  <si>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</si>
  <si>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</si>
  <si>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</si>
  <si>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</si>
  <si>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</si>
  <si>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</si>
  <si>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</si>
  <si>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</si>
  <si>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</si>
  <si>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</si>
  <si>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</si>
  <si>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</si>
  <si>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</si>
  <si>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</si>
  <si>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</si>
  <si>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</si>
  <si>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</si>
  <si>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</si>
  <si>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</si>
  <si>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</si>
  <si>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</si>
  <si>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</si>
  <si>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</si>
  <si>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</si>
  <si>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</si>
  <si>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</si>
  <si>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</si>
  <si>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</si>
  <si>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</si>
  <si>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</si>
  <si>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</si>
  <si>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</si>
  <si>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</si>
  <si>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</si>
  <si>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</si>
  <si>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</si>
  <si>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</si>
  <si>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</si>
  <si>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</si>
  <si>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</si>
  <si>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</si>
  <si>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</si>
  <si>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</si>
  <si>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</si>
  <si>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</si>
  <si>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</si>
  <si>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</si>
  <si>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</si>
  <si>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</si>
  <si>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</si>
  <si>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</si>
  <si>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</si>
  <si>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</si>
  <si>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</si>
  <si>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</si>
  <si>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</si>
  <si>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</si>
  <si>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</si>
  <si>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</si>
  <si>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</si>
  <si>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</si>
  <si>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</si>
  <si>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</si>
  <si>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</si>
  <si>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</si>
  <si>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</si>
  <si>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</si>
  <si>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</si>
  <si>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</si>
  <si>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</si>
  <si>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</si>
  <si>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</si>
  <si>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</si>
  <si>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</si>
  <si>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</si>
  <si>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</si>
  <si>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</si>
  <si>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</si>
  <si>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</si>
  <si>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</si>
  <si>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</si>
  <si>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</si>
  <si>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</si>
  <si>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</si>
  <si>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</si>
  <si>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</si>
  <si>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</si>
  <si>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</si>
  <si>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</si>
  <si>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</si>
  <si>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</si>
  <si>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</si>
  <si>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</si>
  <si>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</si>
  <si>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</si>
  <si>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</si>
  <si>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</si>
  <si>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</si>
  <si>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</si>
  <si>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</si>
  <si>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</si>
  <si>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</si>
  <si>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</si>
  <si>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</si>
  <si>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</si>
  <si>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</si>
  <si>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</si>
  <si>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</si>
  <si>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</si>
  <si>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</si>
  <si>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</si>
  <si>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</si>
  <si>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</si>
  <si>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</si>
  <si>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</si>
  <si>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</si>
  <si>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</si>
  <si>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</si>
  <si>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</si>
  <si>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</si>
  <si>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</si>
  <si>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</si>
  <si>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</si>
  <si>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</si>
  <si>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</si>
  <si>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</si>
  <si>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</si>
  <si>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</si>
  <si>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</si>
  <si>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</si>
  <si>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</si>
  <si>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</si>
  <si>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</si>
  <si>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</si>
  <si>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</si>
  <si>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</si>
  <si>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</si>
  <si>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</si>
  <si>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</si>
  <si>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</si>
  <si>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</si>
  <si>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</si>
  <si>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</si>
  <si>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</si>
  <si>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</si>
  <si>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</si>
  <si>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</si>
  <si>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</si>
  <si>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</si>
  <si>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</si>
  <si>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</si>
  <si>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</si>
  <si>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</si>
  <si>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</si>
  <si>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</si>
  <si>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</si>
  <si>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</si>
  <si>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</si>
  <si>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</si>
  <si>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</si>
  <si>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</si>
  <si>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</si>
  <si>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</si>
  <si>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</si>
  <si>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</si>
  <si>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</si>
  <si>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</si>
  <si>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</si>
  <si>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</si>
  <si>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</si>
  <si>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</si>
  <si>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</si>
  <si>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</si>
  <si>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</si>
  <si>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</si>
  <si>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</si>
  <si>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</si>
  <si>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</si>
  <si>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</si>
  <si>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</si>
  <si>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</si>
  <si>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</si>
  <si>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</si>
  <si>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</si>
  <si>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</si>
  <si>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</si>
  <si>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</si>
  <si>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</si>
  <si>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</si>
  <si>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</si>
  <si>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</si>
  <si>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</si>
  <si>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</si>
  <si>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</si>
  <si>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</si>
  <si>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</si>
  <si>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</si>
  <si>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</si>
  <si>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</si>
  <si>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</si>
  <si>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</si>
  <si>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</si>
  <si>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</si>
  <si>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</si>
  <si>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</si>
  <si>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</si>
  <si>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</si>
  <si>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</si>
  <si>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</si>
  <si>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</si>
  <si>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</si>
  <si>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</si>
  <si>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</si>
  <si>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</si>
  <si>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</si>
  <si>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</si>
  <si>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</si>
  <si>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</si>
  <si>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</si>
  <si>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</si>
  <si>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</si>
  <si>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</si>
  <si>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</si>
  <si>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</si>
  <si>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</si>
  <si>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</si>
  <si>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</si>
  <si>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</si>
  <si>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</si>
  <si>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</si>
  <si>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</si>
  <si>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</si>
  <si>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</si>
  <si>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</si>
  <si>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</si>
  <si>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</si>
  <si>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</si>
  <si>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</si>
  <si>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PCM-20251028-00000789</t>
  </si>
  <si>
    <t>ETA 40 min</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</si>
  <si>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</si>
  <si>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</si>
  <si>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</si>
  <si>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</si>
  <si>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</si>
  <si>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</si>
  <si>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</si>
  <si>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</si>
  <si>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</si>
  <si>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EM Team on the way ETA: 40 Mins</t>
  </si>
  <si>
    <t>PCM-20251028-00000760</t>
  </si>
  <si>
    <t xml:space="preserve">team on the way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</si>
</sst>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3" totalsRowShown="0" headerRowDxfId="157" dataDxfId="156" headerRowBorderDxfId="154" tableBorderDxfId="155" totalsRowBorderDxfId="153">
  <autoFilter ref="A1:CJ2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295.47931365740806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45958.427739583334</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45958.427739583334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45958.427739583334</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45958.427739583334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45958.427739583334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45958.427739583334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45958.427739583334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45958.427739583334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45958.427739583334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45958.427739583334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45958.427739583334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45958.427739583334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45958.427739583334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45958.427739583334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45958.427739583334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45958.427739583334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45958.427739583334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45958.427739583334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45958.427739583334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45958.427739583334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45958.427739583334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45958.427739583334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45958.427739583334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45958.427739583334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45958.427739583334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45958.427739583334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45958.427739583334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45958.427739583334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45958.427739583334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45958.427739583334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45958.427739583334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45958.427739583334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45958.427739583334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45958.427739583334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45958.427739583334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45958.427739583334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45958.427739583334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45958.427739583334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45958.427739583334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45958.427739583334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45958.427739583334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45958.427739583334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45958.427739583334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45958.427739583334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45958.427739583334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45958.427739583334</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45958.427739583334</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3"/>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133.42790162037272</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39082</v>
      </c>
      <c r="B4" s="18" t="str">
        <f>IFERROR(VLOOKUP(D4,DB!A:K,11,0),"")</f>
        <v>R2</v>
      </c>
      <c r="C4" s="18">
        <v>1</v>
      </c>
      <c r="D4" s="18" t="s">
        <v>21809</v>
      </c>
      <c r="E4" s="87" t="s">
        <v>38998</v>
      </c>
      <c r="F4" s="115">
        <v>45958.403900462959</v>
      </c>
      <c r="G4" s="116">
        <f ca="1">IFERROR(NOW()-F4,"-")</f>
        <v>2.3839120374759659E-2</v>
      </c>
      <c r="H4" s="115">
        <v>45958.397650462961</v>
      </c>
      <c r="I4" s="18" t="str">
        <f>IFERROR(VLOOKUP(D4,DB!A:F,6,0),"")</f>
        <v>SCECO</v>
      </c>
      <c r="J4" s="18" t="str">
        <f>IFERROR(VLOOKUP(D4,DB!A:G,7,0),"")</f>
        <v>Dead</v>
      </c>
      <c r="K4" s="19" t="s">
        <v>39083</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45958.427739583334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45958.427739583334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45958.427739583334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45958.427739583334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45958.427739583334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45958.427739583334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45958.427739583334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45958.427739583334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45958.427739583334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45958.427739583334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45958.427739583334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45958.427739583334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45958.427739583334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45958.427739583334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45958.427739583334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45958.427739583334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45958.427739583334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45958.427739583334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45958.427739583334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45958.427739583334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45958.427739583334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45958.427739583334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45958.427739583334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45958.427739583334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45958.427739583334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45958.427739583334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45958.427739583334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45958.427739583334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45958.427739583334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45958.427739583334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45958.427739583334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45958.427739583334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45958.427739583334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45958.427739583334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45958.427739583334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45958.427739583334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45958.427739583334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45958.427739583334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45958.427739583334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45958.427739583334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45958.427739583334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45958.427739583334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45958.427739583334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45958.427739583334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45958.427739583334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45958.427739583334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45958.427739583334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45958.427739583334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45958.427739583334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45958.427739583334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45958.427739583334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45958.427739583334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45958.427739583334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45958.427739583334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61"/>
      <c r="B59" s="162" t="str">
        <f>IFERROR(VLOOKUP(D59,DB!A:K,11,0),"")</f>
        <v/>
      </c>
      <c r="C59" s="162"/>
      <c r="D59" s="162"/>
      <c r="E59" s="163"/>
      <c r="F59" s="164"/>
      <c r="G59" s="165">
        <f ca="1">IFERROR(NOW()-F59,"-")</f>
        <v>45958.427739583334</v>
      </c>
      <c r="H59" s="164"/>
      <c r="I59" s="162" t="str">
        <f>IFERROR(VLOOKUP(D59,DB!A:F,6,0),"")</f>
        <v/>
      </c>
      <c r="J59" s="162" t="str">
        <f>IFERROR(VLOOKUP(D59,DB!A:G,7,0),"")</f>
        <v/>
      </c>
      <c r="K59" s="166"/>
      <c r="L59" s="162" t="str">
        <f>IFERROR(VLOOKUP(D59,DB!A:I,9,0),"")</f>
        <v/>
      </c>
      <c r="M59" s="162"/>
      <c r="N59" s="162"/>
      <c r="O59" s="162"/>
      <c r="P59" s="162"/>
      <c r="Q59" s="162"/>
      <c r="R59" s="162"/>
      <c r="S59" s="162"/>
      <c r="T59" s="162"/>
      <c r="U59" s="162"/>
      <c r="V59" s="162"/>
      <c r="W59" s="162"/>
      <c r="X59" s="162"/>
      <c r="Y59" s="162"/>
      <c r="Z59" s="162"/>
      <c r="AA59" s="162"/>
      <c r="AB59" s="162"/>
      <c r="AC59" s="162"/>
      <c r="AD59" s="162"/>
      <c r="AE59" s="162"/>
      <c r="AF59" s="162"/>
      <c r="AG59" s="162"/>
      <c r="AH59" s="162"/>
      <c r="AI59" s="162"/>
      <c r="AJ59" s="162"/>
      <c r="AK59" s="162"/>
      <c r="AL59" s="162"/>
      <c r="AM59" s="162"/>
      <c r="AN59" s="162"/>
      <c r="AO59" s="162"/>
      <c r="AP59" s="162"/>
      <c r="AQ59" s="162"/>
      <c r="AR59" s="162"/>
      <c r="AS59" s="162"/>
      <c r="AT59" s="162"/>
      <c r="AU59" s="162"/>
      <c r="AV59" s="162"/>
      <c r="AW59" s="162"/>
      <c r="AX59" s="162"/>
      <c r="AY59" s="162"/>
      <c r="AZ59" s="162"/>
      <c r="BA59" s="162"/>
      <c r="BB59" s="162"/>
      <c r="BC59" s="162"/>
      <c r="BD59" s="162"/>
      <c r="BE59" s="162"/>
      <c r="BF59" s="162"/>
      <c r="BG59" s="162"/>
      <c r="BH59" s="162"/>
      <c r="BI59" s="162"/>
      <c r="BJ59" s="162"/>
      <c r="BK59" s="162"/>
      <c r="BL59" s="162"/>
      <c r="BM59" s="162"/>
      <c r="BN59" s="162"/>
      <c r="BO59" s="162"/>
      <c r="BP59" s="162"/>
      <c r="BQ59" s="162"/>
      <c r="BR59" s="162"/>
      <c r="BS59" s="162"/>
      <c r="BT59" s="162"/>
      <c r="BU59" s="162"/>
      <c r="BV59" s="162"/>
      <c r="BW59" s="162"/>
      <c r="BX59" s="162"/>
      <c r="BY59" s="162"/>
      <c r="BZ59" s="162"/>
      <c r="CA59" s="162"/>
      <c r="CB59" s="162"/>
      <c r="CC59" s="162"/>
      <c r="CD59" s="162"/>
      <c r="CE59" s="162"/>
      <c r="CF59" s="162"/>
      <c r="CG59" s="162"/>
      <c r="CH59" s="162"/>
      <c r="CI59" s="162"/>
      <c r="CJ59" s="167"/>
    </row>
    <row r="60" spans="1:88" ht="31.5" customHeight="1">
      <c r="A60" s="113"/>
      <c r="B60" s="18" t="str">
        <f>IFERROR(VLOOKUP(D60,DB!A:K,11,0),"")</f>
        <v/>
      </c>
      <c r="C60" s="18"/>
      <c r="D60" s="18"/>
      <c r="E60" s="114"/>
      <c r="F60" s="115"/>
      <c r="G60" s="116">
        <f ca="1">IFERROR(NOW()-F60,"-")</f>
        <v>45958.427739583334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45958.427739583334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45958.427739583334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45958.427739583334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45958.427739583334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45958.427739583334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45958.427739583334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45958.427739583334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45958.427739583334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45958.427739583334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45958.427739583334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45958.427739583334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45958.427739583334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45958.427739583334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45958.427739583334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45958.427739583334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45958.427739583334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45958.427739583334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45958.427739583334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45958.427739583334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45958.427739583334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45958.427739583334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45958.427739583334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45958.427739583334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45958.427739583334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45958.427739583334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45958.427739583334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45958.427739583334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45958.427739583334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45958.427739583334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45958.427739583334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45958.427739583334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45958.427739583334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45958.427739583334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45958.427739583334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45958.427739583334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45958.427739583334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45958.427739583334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45958.427739583334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45958.427739583334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45958.427739583334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45958.427739583334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45958.427739583334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45958.427739583334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45958.427739583334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45958.427739583334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45958.427739583334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45958.427739583334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45958.427739583334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45958.427739583334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45958.427739583334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45958.427739583334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45958.427739583334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45958.427739583334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45958.427739583334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45958.427739583334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45958.427739583334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45958.427739583334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45958.427739583334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45958.427739583334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45958.427739583334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45958.427739583334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45958.427739583334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45958.427739583334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45958.427739583334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45958.427739583334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45958.427739583334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45958.427739583334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45958.427739583334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45958.427739583334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45958.427739583334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45958.427739583334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45958.427739583334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45958.427739583334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45958.427739583334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45958.427739583334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45958.427739583334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45958.427739583334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45958.427739583334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45958.427739583334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45958.427739583334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45958.427739583334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45958.427739583334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45958.427739583334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45958.427739583334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45958.427739583334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45958.427739583334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45958.427739583334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45958.427739583334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45958.427739583334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45958.427739583334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45958.427739583334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45958.427739583334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45958.427739583334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45958.427739583334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45958.427739583334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45958.427739583334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45958.427739583334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45958.427739583334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45958.427739583334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45958.427739583334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45958.427739583334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45958.427739583334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45958.427739583334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45958.427739583334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45958.427739583334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45958.427739583334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45958.427739583334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45958.427739583334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45958.427739583334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45958.427739583334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45958.427739583334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45958.427739583334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45958.427739583334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45958.427739583334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45958.427739583334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45958.427739583334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45958.427739583334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45958.427739583334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45958.427739583334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45958.427739583334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45958.427739583334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45958.427739583334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45958.427739583334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45958.427739583334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45958.427739583334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45958.427739583334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45958.427739583334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45958.427739583334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45958.427739583334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45958.427739583334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45958.427739583334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45958.427739583334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45958.427739583334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45958.427739583334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45958.427739583334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45958.427739583334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45958.427739583334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45958.427739583334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45958.427739583334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45958.427739583334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45958.427739583334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45958.427739583334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61"/>
      <c r="B203" s="162" t="str">
        <f>IFERROR(VLOOKUP(D203,DB!A:K,11,0),"")</f>
        <v/>
      </c>
      <c r="C203" s="162"/>
      <c r="D203" s="162"/>
      <c r="E203" s="163"/>
      <c r="F203" s="164"/>
      <c r="G203" s="165">
        <f ca="1">IFERROR(NOW()-F203,"-")</f>
        <v>45958.427739583334</v>
      </c>
      <c r="H203" s="164"/>
      <c r="I203" s="162" t="str">
        <f>IFERROR(VLOOKUP(D203,DB!A:F,6,0),"")</f>
        <v/>
      </c>
      <c r="J203" s="162" t="str">
        <f>IFERROR(VLOOKUP(D203,DB!A:G,7,0),"")</f>
        <v/>
      </c>
      <c r="K203" s="166"/>
      <c r="L203" s="162" t="str">
        <f>IFERROR(VLOOKUP(D203,DB!A:I,9,0),"")</f>
        <v/>
      </c>
      <c r="M203" s="162"/>
      <c r="N203" s="162"/>
      <c r="O203" s="162"/>
      <c r="P203" s="162"/>
      <c r="Q203" s="162"/>
      <c r="R203" s="162"/>
      <c r="S203" s="162"/>
      <c r="T203" s="162"/>
      <c r="U203" s="162"/>
      <c r="V203" s="162"/>
      <c r="W203" s="162"/>
      <c r="X203" s="162"/>
      <c r="Y203" s="162"/>
      <c r="Z203" s="162"/>
      <c r="AA203" s="162"/>
      <c r="AB203" s="162"/>
      <c r="AC203" s="162"/>
      <c r="AD203" s="162"/>
      <c r="AE203" s="162"/>
      <c r="AF203" s="162"/>
      <c r="AG203" s="162"/>
      <c r="AH203" s="162"/>
      <c r="AI203" s="162"/>
      <c r="AJ203" s="162"/>
      <c r="AK203" s="162"/>
      <c r="AL203" s="162"/>
      <c r="AM203" s="162"/>
      <c r="AN203" s="162"/>
      <c r="AO203" s="162"/>
      <c r="AP203" s="162"/>
      <c r="AQ203" s="162"/>
      <c r="AR203" s="162"/>
      <c r="AS203" s="162"/>
      <c r="AT203" s="162"/>
      <c r="AU203" s="162"/>
      <c r="AV203" s="162"/>
      <c r="AW203" s="162"/>
      <c r="AX203" s="162"/>
      <c r="AY203" s="162"/>
      <c r="AZ203" s="162"/>
      <c r="BA203" s="162"/>
      <c r="BB203" s="162"/>
      <c r="BC203" s="162"/>
      <c r="BD203" s="162"/>
      <c r="BE203" s="162"/>
      <c r="BF203" s="162"/>
      <c r="BG203" s="162"/>
      <c r="BH203" s="162"/>
      <c r="BI203" s="162"/>
      <c r="BJ203" s="162"/>
      <c r="BK203" s="162"/>
      <c r="BL203" s="162"/>
      <c r="BM203" s="162"/>
      <c r="BN203" s="162"/>
      <c r="BO203" s="162"/>
      <c r="BP203" s="162"/>
      <c r="BQ203" s="162"/>
      <c r="BR203" s="162"/>
      <c r="BS203" s="162"/>
      <c r="BT203" s="162"/>
      <c r="BU203" s="162"/>
      <c r="BV203" s="162"/>
      <c r="BW203" s="162"/>
      <c r="BX203" s="162"/>
      <c r="BY203" s="162"/>
      <c r="BZ203" s="162"/>
      <c r="CA203" s="162"/>
      <c r="CB203" s="162"/>
      <c r="CC203" s="162"/>
      <c r="CD203" s="162"/>
      <c r="CE203" s="162"/>
      <c r="CF203" s="162"/>
      <c r="CG203" s="162"/>
      <c r="CH203" s="162"/>
      <c r="CI203" s="162"/>
      <c r="CJ203" s="167"/>
    </row>
  </sheetData>
  <dataValidations count="2">
    <dataValidation allowBlank="1" showInputMessage="1" showErrorMessage="1" sqref="E1" xr:uid="{4D935161-CDD3-4592-B877-3FB59C99E142}"/>
    <dataValidation type="list" allowBlank="1" showInputMessage="1" showErrorMessage="1" sqref="E3:E2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45958.427739583334</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45958.427739583334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45958.427739583334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45958.427739583334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45958.427739583334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45958.427739583334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45958.427739583334</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45958.427739583334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45958.427739583334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45958.427739583334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45958.427739583334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45958.427739583334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45958.427739583334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45958.427739583334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45958.427739583334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45958.427739583334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45958.427739583334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45958.427739583334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45958.427739583334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45958.427739583334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45958.427739583334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45958.427739583334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45958.427739583334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45958.427739583334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45958.427739583334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45958.427739583334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45958.427739583334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45958.427739583334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45958.427739583334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45958.427739583334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45958.427739583334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45958.427739583334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45958.427739583334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45958.427739583334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45958.427739583334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45958.427739583334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45958.427739583334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45958.427739583334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45958.427739583334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45958.427739583334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45958.427739583334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45958.427739583334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45958.427739583334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45958.427739583334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45958.427739583334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45958.427739583334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45958.427739583334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45958.427739583334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45958.427739583334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45958.427739583334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45958.427739583334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45958.427739583334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45958.427739583334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45958.427739583334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45958.427739583334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45958.427739583334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45958.427739583334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45958.427739583334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45958.427739583334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45958.427739583334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45958.427739583334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45958.427739583334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45958.427739583334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45958.427739583334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45958.427739583334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45958.427739583334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45958.427739583334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45958.427739583334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45958.427739583334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45958.427739583334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45958.427739583334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45958.427739583334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45958.427739583334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45958.427739583334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45958.427739583334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45958.427739583334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45958.427739583334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45958.427739583334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45958.427739583334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45958.427739583334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45958.427739583334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45958.427739583334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45958.427739583334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45958.427739583334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45958.427739583334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45958.427739583334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45958.427739583334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45958.427739583334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45958.427739583334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45958.427739583334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45958.427739583334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45958.427739583334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45958.427739583334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45958.427739583334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45958.427739583334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45958.427739583334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45958.427739583334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45958.427739583334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45958.427739583334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45958.427739583334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45958.427739583334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45958.427739583334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45958.427739583334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45958.427739583334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45958.427739583334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45958.427739583334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45958.427739583334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45958.427739583334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45958.427739583334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45958.427739583334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45958.427739583334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45958.427739583334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45958.427739583334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45958.427739583334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45958.427739583334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45958.427739583334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45958.427739583334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45958.427739583334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45958.427739583334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45958.427739583334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45958.427739583334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45958.427739583334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45958.427739583334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45958.427739583334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45958.427739583334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45958.427739583334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45958.427739583334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45958.427739583334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45958.427739583334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45958.427739583334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45958.427739583334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45958.427739583334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45958.427739583334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45958.427739583334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45958.427739583334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45958.427739583334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45958.427739583334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45958.427739583334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45958.427739583334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45958.427739583334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45958.427739583334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45958.427739583334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45958.427739583334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45958.427739583334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45958.427739583334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45958.427739583334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45958.427739583334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45958.427739583334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45958.427739583334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45958.427739583334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45958.427739583334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45958.427739583334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45958.427739583334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45958.427739583334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45958.427739583334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45958.427739583334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45958.427739583334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45958.427739583334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45958.427739583334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45958.427739583334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45958.427739583334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45958.427739583334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45958.427739583334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45958.427739583334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45958.427739583334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45958.427739583334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45958.427739583334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45958.427739583334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45958.427739583334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45958.427739583334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45958.427739583334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45958.427739583334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45958.427739583334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45958.427739583334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45958.427739583334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45958.427739583334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45958.427739583334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45958.427739583334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45958.427739583334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45958.427739583334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45958.427739583334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45958.427739583334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45958.427739583334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45958.427739583334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45958.427739583334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45958.427739583334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45958.427739583334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45958.427739583334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45958.427739583334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45958.427739583334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45958.427739583334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45958.427739583334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45958.427739583334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45958.427739583334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45958.427739583334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45958.427739583334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45958.427739583334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45958.427739583334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45958.427739583334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45958.427739583334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45958.427739583334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45958.427739583334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45958.427739583334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45958.427739583334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45958.427739583334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45958.427739583334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45958.427739583334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45958.427739583334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45958.427739583334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45958.427739583334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45958.427739583334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45958.427739583334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45958.427739583334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45958.427739583334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45958.427739583334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45958.427739583334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45958.427739583334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45958.427739583334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45958.427739583334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45958.427739583334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45958.427739583334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45958.427739583334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45958.427739583334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45958.427739583334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45958.427739583334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45958.427739583334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45958.427739583334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45958.427739583334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45958.427739583334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45958.427739583334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45958.427739583334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45958.427739583334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45958.427739583334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45958.427739583334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45958.427739583334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45958.427739583334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45958.427739583334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45958.427739583334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45958.427739583334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45958.427739583334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45958.427739583334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45958.427739583334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45958.427739583334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45958.427739583334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45958.427739583334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45958.427739583334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45958.427739583334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45958.427739583334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45958.427739583334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45958.427739583334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45958.427739583334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45958.427739583334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45958.427739583334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45958.427739583334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45958.427739583334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45958.427739583334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45958.427739583334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45958.427739583334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45958.427739583334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45958.427739583334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45958.427739583334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45958.427739583334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45958.427739583334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45958.427739583334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45958.427739583334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45958.427739583334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45958.427739583334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45958.427739583334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45958.427739583334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45958.427739583334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45958.427739583334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45958.427739583334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45958.427739583334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45958.427739583334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45958.427739583334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45958.427739583334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45958.427739583334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45958.427739583334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45958.427739583334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45958.427739583334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45958.427739583334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45958.427739583334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45958.427739583334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45958.427739583334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45958.427739583334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45958.427739583334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45958.427739583334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45958.427739583334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45958.427739583334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45958.427739583334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45958.427739583334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45958.427739583334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45958.427739583334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45958.427739583334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45958.427739583334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45958.427739583334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45958.427739583334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45958.427739583334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45958.427739583334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45958.427739583334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45958.427739583334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45958.427739583334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45958.427739583334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45958.427739583334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45958.427739583334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45958.427739583334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45958.427739583334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45958.427739583334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45958.427739583334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45958.427739583334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45958.427739583334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45958.427739583334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45958.427739583334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45958.427739583334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45958.427739583334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45958.427739583334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45958.427739583334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45958.427739583334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45958.427739583334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45958.427739583334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45958.427739583334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45958.427739583334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45958.427739583334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45958.427739583334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45958.427739583334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45958.427739583334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45958.427739583334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45958.427739583334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45958.427739583334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45958.427739583334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45958.427739583334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45958.427739583334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45958.427739583334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45958.427739583334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45958.427739583334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45958.427739583334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45958.427739583334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45958.427739583334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45958.427739583334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45958.427739583334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45958.427739583334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45958.427739583334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45958.427739583334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45958.427739583334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45958.427739583334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45958.427739583334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45958.427739583334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45958.427739583334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45958.427739583334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45958.427739583334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45958.427739583334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45958.427739583334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45958.427739583334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45958.427739583334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45958.427739583334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45958.427739583334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45958.427739583334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45958.427739583334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45958.427739583334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45958.427739583334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45958.427739583334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45958.427739583334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45958.427739583334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45958.427739583334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45958.427739583334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45958.427739583334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45958.427739583334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45958.427739583334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45958.427739583334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45958.427739583334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45958.427739583334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45958.427739583334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45958.427739583334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45958.427739583334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45958.427739583334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45958.427739583334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45958.427739583334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45958.427739583334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45958.427739583334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45958.427739583334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45958.427739583334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45958.427739583334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45958.427739583334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45958.427739583334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45958.427739583334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45958.427739583334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45958.427739583334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45958.427739583334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45958.427739583334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45958.427739583334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45958.427739583334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45958.427739583334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45958.427739583334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45958.427739583334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45958.427739583334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45958.427739583334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45958.427739583334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45958.427739583334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45958.427739583334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45958.427739583334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45958.427739583334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45958.427739583334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45958.427739583334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45958.427739583334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45958.427739583334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45958.427739583334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45958.427739583334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45958.427739583334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45958.427739583334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45958.427739583334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45958.427739583334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45958.427739583334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45958.427739583334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45958.427739583334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45958.427739583334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45958.427739583334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45958.427739583334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45958.427739583334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45958.427739583334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45958.427739583334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45958.427739583334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45958.427739583334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45958.427739583334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45958.427739583334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45958.427739583334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45958.427739583334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45958.427739583334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45958.427739583334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45958.427739583334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45958.427739583334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45958.427739583334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45958.427739583334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45958.427739583334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45958.427739583334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45958.427739583334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45958.427739583334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45958.427739583334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45958.427739583334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45958.427739583334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45958.427739583334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45958.427739583334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45958.427739583334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45958.427739583334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45958.427739583334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45958.427739583334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45958.427739583334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45958.427739583334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45958.427739583334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45958.427739583334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45958.427739583334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45958.427739583334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45958.427739583334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45958.427739583334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45958.427739583334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45958.427739583334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45958.427739583334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45958.427739583334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45958.427739583334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45958.427739583334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45958.427739583334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45958.427739583334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45958.427739583334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45958.427739583334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45958.427739583334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45958.427739583334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45958.427739583334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45958.427739583334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45958.427739583334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45958.427739583334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45958.427739583334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45958.427739583334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45958.427739583334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45958.427739583334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45958.427739583334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45958.427739583334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45958.427739583334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45958.427739583334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45958.427739583334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45958.427739583334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45958.427739583334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45958.427739583334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45958.427739583334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45958.427739583334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45958.427739583334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45958.427739583334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45958.427739583334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45958.427739583334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45958.427739583334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45958.427739583334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45958.427739583334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45958.427739583334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45958.427739583334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45958.427739583334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45958.427739583334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45958.427739583334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45958.427739583334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45958.427739583334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45958.427739583334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45958.427739583334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45958.427739583334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45958.427739583334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45958.427739583334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45958.427739583334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45958.427739583334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45958.427739583334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45958.427739583334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45958.427739583334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45958.427739583334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45958.427739583334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45958.427739583334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45958.427739583334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45958.427739583334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45958.427739583334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45958.427739583334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45958.427739583334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45958.427739583334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45958.427739583334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45958.427739583334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45958.427739583334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45958.427739583334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45958.427739583334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45958.427739583334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45958.427739583334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45958.427739583334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45958.427739583334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45958.427739583334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45958.427739583334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45958.427739583334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45958.427739583334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45958.427739583334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45958.427739583334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45958.427739583334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45958.427739583334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45958.427739583334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45958.427739583334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45958.427739583334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45958.427739583334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45958.427739583334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45958.427739583334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45958.427739583334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45958.427739583334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45958.427739583334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45958.427739583334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45958.427739583334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45958.427739583334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45958.427739583334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45958.427739583334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45958.427739583334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45958.427739583334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45958.427739583334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45958.427739583334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45958.427739583334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45958.427739583334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45958.427739583334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45958.427739583334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45958.427739583334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45958.427739583334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45958.427739583334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45958.427739583334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45958.427739583334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45958.427739583334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45958.427739583334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45958.427739583334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45958.427739583334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45958.427739583334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45958.427739583334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45958.427739583334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45958.427739583334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45958.427739583334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45958.427739583334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45958.427739583334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45958.427739583334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45958.427739583334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45958.427739583334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45958.427739583334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45958.427739583334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45958.427739583334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45958.427739583334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45958.427739583334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45958.427739583334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45958.427739583334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45958.427739583334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45958.427739583334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45958.427739583334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45958.427739583334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45958.427739583334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45958.427739583334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45958.427739583334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45958.427739583334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45958.427739583334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45958.427739583334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45958.427739583334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45958.427739583334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45958.427739583334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45958.427739583334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45958.427739583334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45958.427739583334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45958.427739583334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45958.427739583334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45958.427739583334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45958.427739583334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45958.427739583334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45958.427739583334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45958.427739583334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45958.427739583334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45958.427739583334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45958.427739583334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45958.427739583334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45958.427739583334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45958.427739583334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45958.427739583334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45958.427739583334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45958.427739583334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45958.427739583334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45958.427739583334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45958.427739583334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45958.427739583334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45958.427739583334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45958.427739583334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45958.427739583334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45958.427739583334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45958.427739583334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45958.427739583334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45958.427739583334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45958.427739583334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45958.427739583334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45958.427739583334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45958.427739583334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45958.427739583334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45958.427739583334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45958.427739583334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45958.427739583334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45958.427739583334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45958.427739583334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45958.427739583334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45958.427739583334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45958.427739583334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45958.427739583334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45958.427739583334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45958.427739583334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45958.427739583334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45958.427739583334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45958.427739583334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45958.427739583334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45958.427739583334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45958.427739583334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45958.427739583334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45958.427739583334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45958.427739583334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45958.427739583334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45958.427739583334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45958.427739583334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45958.427739583334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45958.427739583334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45958.427739583334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45958.427739583334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45958.427739583334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45958.427739583334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45958.427739583334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45958.427739583334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45958.427739583334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45958.427739583334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45958.427739583334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45958.427739583334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45958.427739583334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45958.427739583334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45958.427739583334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45958.427739583334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45958.427739583334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45958.427739583334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45958.427739583334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45958.427739583334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45958.427739583334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45958.427739583334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45958.427739583334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45958.427739583334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45958.427739583334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45958.427739583334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45958.427739583334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45958.427739583334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45958.427739583334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45958.427739583334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45958.427739583334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45958.427739583334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45958.427739583334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45958.427739583334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45958.427739583334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45958.427739583334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45958.427739583334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45958.427739583334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45958.427739583334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45958.427739583334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45958.427739583334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45958.427739583334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45958.427739583334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45958.427739583334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45958.427739583334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45958.427739583334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45958.427739583334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45958.427739583334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45958.427739583334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45958.427739583334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45958.427739583334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45958.427739583334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45958.427739583334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45958.427739583334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45958.427739583334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45958.427739583334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45958.427739583334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45958.427739583334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45958.427739583334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45958.427739583334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45958.427739583334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45958.427739583334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45958.427739583334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45958.427739583334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45958.427739583334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45958.427739583334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45958.427739583334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45958.427739583334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45958.427739583334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45958.427739583334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45958.427739583334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45958.427739583334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45958.427739583334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45958.427739583334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45958.427739583334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45958.427739583334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45958.427739583334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45958.427739583334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45958.427739583334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45958.427739583334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45958.427739583334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45958.427739583334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45958.427739583334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45958.427739583334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45958.427739583334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45958.427739583334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45958.427739583334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45958.427739583334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45958.427739583334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45958.427739583334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45958.427739583334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45958.427739583334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45958.427739583334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45958.427739583334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45958.427739583334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45958.427739583334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45958.427739583334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45958.427739583334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45958.427739583334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45958.427739583334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45958.427739583334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45958.427739583334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45958.427739583334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45958.427739583334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45958.427739583334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45958.427739583334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45958.427739583334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45958.427739583334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45958.427739583334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45958.427739583334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45958.427739583334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45958.427739583334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45958.427739583334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45958.427739583334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45958.427739583334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45958.427739583334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45958.427739583334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45958.427739583334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45958.427739583334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45958.427739583334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45958.427739583334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45958.427739583334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45958.427739583334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45958.427739583334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45958.427739583334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45958.427739583334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45958.427739583334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45958.427739583334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45958.427739583334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45958.427739583334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45958.427739583334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45958.427739583334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45958.427739583334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45958.427739583334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45958.427739583334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45958.427739583334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45958.427739583334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45958.427739583334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45958.427739583334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45958.427739583334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45958.427739583334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45958.427739583334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45958.427739583334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45958.427739583334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45958.427739583334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45958.427739583334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45958.427739583334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45958.427739583334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45958.427739583334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45958.427739583334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45958.427739583334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45958.427739583334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45958.427739583334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45958.427739583334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45958.427739583334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45958.427739583334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45958.427739583334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45958.427739583334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45958.427739583334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45958.427739583334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45958.427739583334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45958.427739583334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45958.427739583334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45958.427739583334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45958.427739583334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45958.427739583334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45958.427739583334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45958.427739583334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45958.427739583334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45958.427739583334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45958.427739583334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45958.427739583334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45958.427739583334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45958.427739583334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45958.427739583334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45958.427739583334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45958.427739583334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45958.427739583334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45958.427739583334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45958.427739583334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45958.427739583334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45958.427739583334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45958.427739583334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45958.427739583334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45958.427739583334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45958.427739583334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45958.427739583334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45958.427739583334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45958.427739583334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45958.427739583334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45958.427739583334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45958.427739583334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45958.427739583334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45958.427739583334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45958.427739583334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45958.427739583334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45958.427739583334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45958.427739583334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45958.427739583334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45958.427739583334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45958.427739583334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45958.427739583334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45958.427739583334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45958.427739583334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45958.427739583334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45958.427739583334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45958.427739583334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45958.427739583334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45958.427739583334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45958.427739583334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45958.427739583334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45958.427739583334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45958.427739583334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45958.427739583334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45958.427739583334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45958.427739583334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45958.427739583334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45958.427739583334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45958.427739583334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45958.427739583334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45958.427739583334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45958.427739583334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45958.427739583334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45958.427739583334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45958.427739583334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45958.427739583334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45958.427739583334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45958.427739583334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45958.427739583334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45958.427739583334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45958.427739583334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45958.427739583334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45958.427739583334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45958.427739583334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45958.427739583334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45958.427739583334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45958.427739583334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45958.427739583334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45958.427739583334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45958.427739583334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45958.427739583334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45958.427739583334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45958.427739583334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45958.427739583334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45958.427739583334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45958.427739583334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45958.427739583334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45958.427739583334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45958.427739583334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45958.427739583334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45958.427739583334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45958.427739583334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45958.427739583334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45958.427739583334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45958.427739583334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45958.427739583334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45958.427739583334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45958.427739583334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45958.427739583334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45958.427739583334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45958.427739583334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45958.427739583334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45958.427739583334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45958.427739583334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45958.427739583334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45958.427739583334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45958.427739583334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45958.427739583334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45958.427739583334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45958.427739583334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45958.427739583334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45958.427739583334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45958.427739583334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45958.427739583334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45958.427739583334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45958.427739583334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45958.427739583334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45958.427739583334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45958.427739583334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45958.427739583334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45958.427739583334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45958.427739583334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45958.427739583334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45958.427739583334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45958.427739583334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45958.427739583334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45958.427739583334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45958.427739583334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45958.427739583334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45958.427739583334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45958.427739583334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45958.427739583334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45958.427739583334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45958.427739583334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45958.427739583334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45958.427739583334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45958.427739583334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45958.427739583334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45958.427739583334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45958.427739583334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45958.427739583334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45958.427739583334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45958.427739583334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45958.427739583334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45958.427739583334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45958.427739583334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45958.427739583334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45958.427739583334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45958.427739583334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45958.427739583334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45958.427739583334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45958.427739583334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45958.427739583334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45958.427739583334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45958.427739583334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45958.427739583334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45958.427739583334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45958.427739583334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45958.427739583334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45958.427739583334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45958.427739583334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45958.427739583334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45958.427739583334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45958.427739583334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45958.427739583334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45958.427739583334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45958.427739583334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45958.427739583334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45958.427739583334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45958.427739583334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45958.427739583334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45958.427739583334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45958.427739583334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45958.427739583334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45958.427739583334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45958.427739583334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45958.427739583334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45958.427739583334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45958.427739583334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45958.427739583334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45958.427739583334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45958.427739583334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45958.427739583334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45958.427739583334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45958.427739583334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45958.427739583334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45958.427739583334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45958.427739583334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45958.427739583334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45958.427739583334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45958.427739583334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45958.427739583334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45958.427739583334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45958.427739583334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45958.427739583334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45958.427739583334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45958.427739583334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45958.427739583334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45958.427739583334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45958.427739583334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45958.427739583334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45958.427739583334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45958.427739583334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45958.427739583334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45958.427739583334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45958.427739583334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45958.427739583334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45958.427739583334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45958.427739583334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45958.427739583334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45958.427739583334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45958.427739583334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45958.427739583334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45958.427739583334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45958.427739583334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45958.427739583334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45958.427739583334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45958.427739583334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45958.427739583334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45958.427739583334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45958.427739583334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45958.427739583334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45958.427739583334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45958.427739583334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45958.427739583334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45958.427739583334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45958.427739583334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45958.427739583334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45958.427739583334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45958.427739583334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45958.427739583334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45958.427739583334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45958.427739583334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45958.427739583334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45958.427739583334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45958.427739583334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45958.427739583334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45958.427739583334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45958.427739583334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45958.427739583334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45958.427739583334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45958.427739583334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45958.427739583334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45958.427739583334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45958.427739583334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45958.427739583334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45958.427739583334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45958.427739583334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45958.427739583334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45958.427739583334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45958.427739583334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45958.427739583334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45958.427739583334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45958.427739583334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45958.427739583334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45958.427739583334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45958.427739583334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45958.427739583334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45958.427739583334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45958.427739583334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45958.427739583334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45958.427739583334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45958.427739583334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45958.427739583334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45958.427739583334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45958.427739583334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45958.427739583334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45958.427739583334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45958.427739583334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45958.427739583334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45958.427739583334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45958.427739583334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45958.427739583334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45958.427739583334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45958.427739583334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45958.427739583334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45958.427739583334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45958.427739583334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45958.427739583334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45958.427739583334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45958.427739583334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45958.427739583334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45958.427739583334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45958.427739583334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45958.427739583334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45958.427739583334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45958.427739583334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45958.427739583334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45958.427739583334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45958.427739583334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45958.427739583334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45958.427739583334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45958.427739583334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45958.427739583334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45958.427739583334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45958.427739583334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45958.427739583334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254.94702199073799</v>
      </c>
      <c r="H2" s="99">
        <v>45703.474768518521</v>
      </c>
      <c r="I2" s="99" t="str">
        <f>IFERROR(VLOOKUP(D2,DB!A:F,6,0),"")</f>
        <v>SCECO</v>
      </c>
      <c r="J2" s="99" t="str">
        <f>IFERROR(VLOOKUP(D2,DB!A:G,7,0),"")</f>
        <v>Dead</v>
      </c>
      <c r="K2" s="101" t="s">
        <v>39085</v>
      </c>
      <c r="L2" s="94" t="str">
        <f>IFERROR(VLOOKUP(D2,DB!A:I,9,0),"")</f>
        <v>Latis</v>
      </c>
    </row>
    <row r="3" spans="1:16" ht="15" customHeight="1">
      <c r="A3" s="119"/>
      <c r="B3" s="119" t="str">
        <f>IFERROR(VLOOKUP(D3,DB!A:K,11,0),"")</f>
        <v/>
      </c>
      <c r="C3" s="120"/>
      <c r="D3" s="94"/>
      <c r="E3" s="98"/>
      <c r="F3" s="123"/>
      <c r="G3" s="124">
        <f ca="1">IFERROR(NOW()-F3,"")</f>
        <v>45958.427739583334</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45958.427739583334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45958.427739583334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45958.427739583334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45958.427739583334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45958.427739583334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45958.427739583334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45958.427739583334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45958.427739583334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45958.427739583334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45958.427739583334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45958.427739583334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45958.427739583334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45958.427739583334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45958.427739583334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45958.427739583334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45958.427739583334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45958.427739583334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45958.427739583334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45958.427739583334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45958.427739583334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45958.427739583334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45958.427739583334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45958.427739583334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45958.427739583334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45958.427739583334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45958.427739583334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45958.427739583334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45958.427739583334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45958.427739583334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45958.427739583334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45958.427739583334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45958.427739583334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45958.427739583334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45958.427739583334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45958.427739583334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45958.427739583334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45958.427739583334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45958.427739583334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45958.427739583334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45958.427739583334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45958.427739583334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45958.427739583334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45958.427739583334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45958.427739583334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45958.427739583334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45958.427739583334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45958.427739583334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45958.427739583334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45958.427739583334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45958.427739583334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45958.427739583334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45958.427739583334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45958.427739583334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45958.427739583334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45958.427739583334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45958.427739583334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45958.427739583334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45958.427739583334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45958.427739583334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45958.427739583334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45958.427739583334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45958.427739583334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45958.427739583334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45958.427739583334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45958.427739583334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45958.427739583334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45958.427739583334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45958.427739583334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45958.427739583334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45958.427739583334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45958.427739583334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45958.427739583334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45958.427739583334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45958.427739583334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45958.427739583334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45958.427739583334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45958.427739583334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45958.427739583334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45958.427739583334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45958.427739583334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45958.427739583334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45958.427739583334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45958.427739583334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45958.427739583334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45958.427739583334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45958.427739583334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45958.427739583334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45958.427739583334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45958.427739583334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45958.427739583334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45958.427739583334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45958.427739583334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45958.427739583334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45958.427739583334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45958.427739583334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45958.427739583334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45958.427739583334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45958.427739583334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45958.427739583334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45958.427739583334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45958.427739583334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45958.427739583334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45958.427739583334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45958.427739583334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45958.427739583334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45958.427739583334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45958.427739583334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45958.427739583334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45958.427739583334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45958.427739583334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45958.427739583334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45958.427739583334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45958.427739583334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45958.427739583334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45958.427739583334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45958.427739583334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45958.427739583334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45958.427739583334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45958.427739583334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45958.427739583334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45958.427739583334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45958.427739583334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45958.427739583334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45958.427739583334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45958.427739583334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45958.427739583334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45958.427739583334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45958.427739583334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45958.427739583334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45958.427739583334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45958.427739583334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45958.427739583334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45958.427739583334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45958.427739583334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45958.427739583334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45958.427739583334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45958.427739583334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45958.427739583334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45958.427739583334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45958.427739583334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45958.427739583334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45958.427739583334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45958.427739583334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45958.427739583334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45958.427739583334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45958.427739583334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45958.427739583334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45958.427739583334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45958.427739583334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45958.427739583334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45958.427739583334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45958.427739583334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45958.427739583334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45958.427739583334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45958.427739583334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45958.427739583334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45958.427739583334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45958.427739583334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45958.427739583334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45958.427739583334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45958.427739583334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45958.427739583334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45958.427739583334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45958.427739583334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45958.427739583334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45958.427739583334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45958.427739583334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45958.427739583334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45958.427739583334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45958.427739583334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45958.427739583334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45958.427739583334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45958.427739583334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45958.427739583334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45958.427739583334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45958.427739583334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45958.427739583334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45958.427739583334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45958.427739583334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45958.427739583334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45958.427739583334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45958.427739583334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45958.427739583334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45958.427739583334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45958.427739583334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45958.427739583334</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45958.427739583334</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K17" sqref="K1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66.595679398145876</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32.238862268517551</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9.7666284722217824</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31265</v>
      </c>
      <c r="E5" s="152" t="s">
        <v>39077</v>
      </c>
      <c r="F5" s="153">
        <v>45958.42528935185</v>
      </c>
      <c r="G5" s="154">
        <f ca="1">IFERROR(NOW()-F5,"")</f>
        <v>2.4502314845449291E-3</v>
      </c>
      <c r="H5" s="153">
        <v>45958.419733796298</v>
      </c>
      <c r="I5" s="152" t="str">
        <f>IFERROR(VLOOKUP(D5,DB!A:F,6,0),"")</f>
        <v>SCECO</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45958.427739583334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45958.427739583334</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45958.427739583334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45958.427739583334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45958.427739583334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45958.427739583334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45958.427739583334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45958.427739583334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45958.427739583334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45958.427739583334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45958.427739583334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45958.427739583334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45958.427739583334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45958.427739583334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45958.427739583334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45958.427739583334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45958.427739583334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45958.427739583334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45958.427739583334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45958.427739583334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45958.427739583334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45958.427739583334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45958.427739583334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45958.427739583334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45958.427739583334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45958.427739583334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45958.427739583334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45958.427739583334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45958.427739583334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45958.427739583334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45958.427739583334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45958.427739583334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45958.427739583334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45958.427739583334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45958.427739583334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45958.427739583334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45958.427739583334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45958.427739583334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45958.427739583334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45958.427739583334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45958.427739583334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45958.427739583334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45958.427739583334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45958.427739583334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45958.427739583334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45958.427739583334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45958.427739583334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45958.427739583334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45958.427739583334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45958.427739583334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45958.427739583334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45958.427739583334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45958.427739583334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45958.427739583334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45958.427739583334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45958.427739583334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45958.427739583334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45958.427739583334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45958.427739583334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45958.427739583334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45958.427739583334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45958.427739583334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45958.427739583334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45958.427739583334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45958.427739583334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45958.427739583334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45958.427739583334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45958.427739583334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45958.427739583334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45958.427739583334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45958.427739583334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45958.427739583334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45958.427739583334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45958.427739583334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45958.427739583334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45958.427739583334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45958.427739583334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45958.427739583334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45958.427739583334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45958.427739583334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45958.427739583334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45958.427739583334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45958.427739583334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45958.427739583334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45958.427739583334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45958.427739583334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45958.427739583334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45958.427739583334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45958.427739583334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45958.427739583334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45958.427739583334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45958.427739583334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45958.427739583334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45958.427739583334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45958.427739583334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45958.427739583334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45958.427739583334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45958.427739583334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45958.427739583334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45958.427739583334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45958.427739583334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45958.427739583334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45958.427739583334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45958.427739583334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45958.427739583334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45958.427739583334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45958.427739583334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45958.427739583334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45958.427739583334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45958.427739583334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45958.427739583334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45958.427739583334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45958.427739583334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45958.427739583334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45958.427739583334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45958.427739583334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45958.427739583334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45958.427739583334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45958.427739583334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45958.427739583334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45958.427739583334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45958.427739583334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45958.427739583334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45958.427739583334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45958.427739583334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45958.427739583334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45958.427739583334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45958.427739583334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45958.427739583334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45958.427739583334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45958.427739583334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45958.427739583334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45958.427739583334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45958.427739583334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45958.427739583334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45958.427739583334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45958.427739583334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45958.427739583334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45958.427739583334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45958.427739583334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45958.427739583334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45958.427739583334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45958.427739583334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45958.427739583334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45958.427739583334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45958.427739583334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45958.427739583334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45958.427739583334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45958.427739583334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45958.427739583334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45958.427739583334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45958.427739583334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45958.427739583334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45958.427739583334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45958.427739583334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45958.427739583334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45958.427739583334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45958.427739583334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45958.427739583334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45958.427739583334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45958.427739583334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45958.427739583334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45958.427739583334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45958.427739583334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45958.427739583334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45958.427739583334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45958.427739583334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45958.427739583334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45958.427739583334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45958.427739583334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45958.427739583334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45958.427739583334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45958.427739583334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45958.427739583334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45958.427739583334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45958.427739583334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45958.427739583334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45958.427739583334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45958.427739583334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45958.427739583334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45958.427739583334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45958.427739583334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45958.427739583334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45958.427739583334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45958.427739583334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45958.427739583334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45958.427739583334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45958.427739583334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45958.427739583334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45958.427739583334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45958.427739583334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45958.427739583334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45958.427739583334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45958.427739583334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45958.427739583334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45958.427739583334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45958.427739583334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45958.427739583334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45958.427739583334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45958.427739583334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45958.427739583334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45958.427739583334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45958.427739583334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45958.427739583334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45958.427739583334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45958.427739583334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45958.427739583334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45958.427739583334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45958.427739583334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45958.427739583334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45958.427739583334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45958.427739583334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45958.427739583334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45958.427739583334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45958.427739583334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45958.427739583334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45958.427739583334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45958.427739583334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45958.427739583334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45958.427739583334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45958.427739583334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45958.427739583334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45958.427739583334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45958.427739583334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45958.427739583334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45958.427739583334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45958.427739583334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45958.427739583334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45958.427739583334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45958.427739583334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45958.427739583334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45958.427739583334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45958.427739583334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45958.427739583334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45958.427739583334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45958.427739583334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45958.427739583334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45958.427739583334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45958.427739583334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45958.427739583334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45958.427739583334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45958.427739583334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45958.427739583334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45958.427739583334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45958.427739583334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45958.427739583334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45958.427739583334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45958.427739583334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45958.427739583334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45958.427739583334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45958.427739583334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45958.427739583334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45958.427739583334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45958.427739583334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45958.427739583334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45958.427739583334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45958.427739583334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45958.427739583334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45958.427739583334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45958.427739583334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45958.427739583334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45958.427739583334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45958.427739583334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45958.427739583334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45958.427739583334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45958.427739583334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45958.427739583334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45958.427739583334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45958.427739583334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45958.427739583334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45958.427739583334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45958.427739583334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45958.427739583334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45958.427739583334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45958.427739583334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45958.427739583334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45958.427739583334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45958.427739583334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45958.427739583334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45958.427739583334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45958.427739583334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45958.427739583334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45958.427739583334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45958.427739583334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45958.427739583334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45958.427739583334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45958.427739583334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45958.427739583334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45958.427739583334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45958.427739583334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45958.427739583334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45958.427739583334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45958.427739583334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45958.427739583334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45958.427739583334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45958.427739583334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45958.427739583334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45958.427739583334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45958.427739583334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45958.427739583334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45958.427739583334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45958.427739583334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45958.427739583334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45958.427739583334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45958.427739583334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45958.427739583334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45958.427739583334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45958.427739583334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45958.427739583334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45958.427739583334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45958.427739583334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45958.427739583334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45958.427739583334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45958.427739583334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45958.427739583334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45958.427739583334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45958.427739583334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45958.427739583334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45958.427739583334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45958.427739583334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45958.427739583334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45958.427739583334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45958.427739583334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45958.427739583334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45958.427739583334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45958.427739583334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45958.427739583334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45958.427739583334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45958.427739583334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45958.427739583334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45958.427739583334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45958.427739583334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45958.427739583334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45958.427739583334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45958.427739583334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45958.427739583334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45958.427739583334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45958.427739583334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45958.427739583334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45958.427739583334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45958.427739583334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45958.427739583334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45958.427739583334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45958.427739583334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45958.427739583334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45958.427739583334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45958.427739583334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45958.427739583334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45958.427739583334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45958.427739583334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45958.427739583334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45958.427739583334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45958.427739583334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45958.427739583334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45958.427739583334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45958.427739583334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45958.427739583334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45958.427739583334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45958.427739583334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45958.427739583334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45958.427739583334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45958.427739583334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45958.427739583334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45958.427739583334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45958.427739583334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45958.427739583334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45958.427739583334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45958.427739583334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45958.427739583334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45958.427739583334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45958.427739583334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45958.427739583334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45958.427739583334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45958.427739583334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45958.427739583334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45958.427739583334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45958.427739583334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45958.427739583334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45958.427739583334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45958.427739583334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45958.427739583334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45958.427739583334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45958.427739583334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45958.427739583334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45958.427739583334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45958.427739583334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45958.427739583334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45958.427739583334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45958.427739583334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45958.427739583334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45958.427739583334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45958.427739583334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45958.427739583334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45958.427739583334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45958.427739583334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45958.427739583334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45958.427739583334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45958.427739583334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45958.427739583334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45958.427739583334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45958.427739583334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45958.427739583334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45958.427739583334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45958.427739583334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45958.427739583334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45958.427739583334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45958.427739583334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45958.427739583334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45958.427739583334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45958.427739583334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45958.427739583334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45958.427739583334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45958.427739583334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45958.427739583334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45958.427739583334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45958.427739583334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45958.427739583334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45958.427739583334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45958.427739583334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45958.427739583334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45958.427739583334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45958.427739583334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45958.427739583334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45958.427739583334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45958.427739583334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45958.427739583334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45958.427739583334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45958.427739583334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45958.427739583334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45958.427739583334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45958.427739583334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45958.427739583334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45958.427739583334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45958.427739583334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45958.427739583334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45958.427739583334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45958.427739583334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45958.427739583334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45958.427739583334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33031</v>
      </c>
      <c r="E2" s="106" t="s">
        <v>38998</v>
      </c>
      <c r="F2" s="107">
        <v>45958.384212962963</v>
      </c>
      <c r="G2" s="77">
        <f ca="1">IFERROR(NOW()-F2,"-")</f>
        <v>4.35266203712672E-2</v>
      </c>
      <c r="H2" s="107">
        <v>45958.384212962963</v>
      </c>
      <c r="I2" s="103" t="str">
        <f>IFERROR(VLOOKUP(D2,DB!A:F,6,0),"")</f>
        <v>SCECO</v>
      </c>
      <c r="J2" s="102" t="str">
        <f>IFERROR(VLOOKUP(D2,DB!A:G,7,0),"")</f>
        <v>Vandalized</v>
      </c>
      <c r="K2" s="108" t="s">
        <v>39095</v>
      </c>
      <c r="L2" s="109" t="str">
        <f>IFERROR(VLOOKUP(D2,DB!A:I,9,0),"")</f>
        <v>Latis</v>
      </c>
    </row>
    <row r="3" spans="1:16383" ht="31.5" customHeight="1">
      <c r="A3" s="104"/>
      <c r="B3" s="103" t="str">
        <f>IFERROR(VLOOKUP(D3,DB!A:K,11,0),"")</f>
        <v/>
      </c>
      <c r="C3" s="105"/>
      <c r="D3" s="103"/>
      <c r="E3" s="106"/>
      <c r="F3" s="107"/>
      <c r="G3" s="77">
        <f ca="1">IFERROR(NOW()-F3,"-")</f>
        <v>45958.427739583334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45958.427739583334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45958.427739583334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45958.427739583334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45958.427739583334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45958.427739583334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45958.427739583334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45958.427739583334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45958.427739583334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45958.427739583334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45958.427739583334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45958.427739583334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45958.427739583334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45958.427739583334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45958.427739583334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45958.427739583334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45958.427739583334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45958.427739583334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45958.427739583334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45958.427739583334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45958.427739583334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45958.427739583334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45958.427739583334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45958.427739583334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45958.427739583334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45958.427739583334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45958.427739583334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45958.427739583334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45958.427739583334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45958.427739583334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45958.427739583334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45958.427739583334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45958.427739583334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45958.427739583334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45958.427739583334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45958.427739583334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45958.427739583334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45958.427739583334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45958.427739583334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45958.427739583334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45958.427739583334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45958.427739583334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45958.427739583334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45958.427739583334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45958.427739583334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45958.427739583334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45958.427739583334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45958.427739583334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45958.427739583334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45958.427739583334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45958.427739583334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45958.427739583334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45958.427739583334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45958.427739583334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45958.427739583334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45958.427739583334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45958.427739583334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45958.427739583334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45958.427739583334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45958.427739583334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45958.427739583334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45958.427739583334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45958.427739583334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45958.427739583334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45958.427739583334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45958.427739583334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45958.427739583334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45958.427739583334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45958.427739583334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45958.427739583334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45958.427739583334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45958.427739583334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45958.427739583334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45958.427739583334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45958.427739583334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45958.427739583334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45958.427739583334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45958.427739583334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45958.427739583334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45958.427739583334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45958.427739583334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45958.427739583334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45958.427739583334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45958.427739583334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45958.427739583334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45958.427739583334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45958.427739583334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45958.427739583334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45958.427739583334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45958.427739583334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45958.427739583334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45958.427739583334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45958.427739583334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45958.427739583334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45958.427739583334</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2025-10-28T07:17:57Z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