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24" documentId="120_S{2AC9BD13-BADA-5192-A53E-5A8FF88502F6}" xr6:coauthVersionLast="47" xr6:coauthVersionMax="47" xr10:uidLastSave="{0011FF6C-1827-4DE2-A2F6-052AF72A663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<sst xmlns="http://schemas.openxmlformats.org/spreadsheetml/2006/main" count="180284" uniqueCount="39125">
  <si>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</si>
  <si>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</si>
  <si>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</si>
  <si>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</si>
  <si>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</si>
  <si>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</si>
  <si>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</si>
  <si>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</si>
  <si>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</si>
  <si>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</si>
  <si>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</si>
  <si>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</si>
  <si>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</si>
  <si>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</si>
  <si>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</si>
  <si>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</si>
  <si>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</si>
  <si>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</si>
  <si>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</si>
  <si>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</si>
  <si>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</si>
  <si>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</si>
  <si>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</si>
  <si>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</si>
  <si>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</si>
  <si>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</si>
  <si>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</si>
  <si>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</si>
  <si>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</si>
  <si>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</si>
  <si>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</si>
  <si>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</si>
  <si>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</si>
  <si>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</si>
  <si>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</si>
  <si>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</si>
  <si>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</si>
  <si>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</si>
  <si>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</si>
  <si>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</si>
  <si>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</si>
  <si>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</si>
  <si>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</si>
  <si>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</si>
  <si>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</si>
  <si>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</si>
  <si>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</si>
  <si>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</si>
  <si>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</si>
  <si>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</si>
  <si>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</si>
  <si>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</si>
  <si>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</si>
  <si>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</si>
  <si>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</si>
  <si>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</si>
  <si>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</si>
  <si>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</si>
  <si>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</si>
  <si>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</si>
  <si>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</si>
  <si>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</si>
  <si>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</si>
  <si>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</si>
  <si>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</si>
  <si>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</si>
  <si>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</si>
  <si>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</si>
  <si>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</si>
  <si>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</si>
  <si>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</si>
  <si>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</si>
  <si>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</si>
  <si>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</si>
  <si>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</si>
  <si>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</si>
  <si>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</si>
  <si>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</si>
  <si>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</si>
  <si>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</si>
  <si>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</si>
  <si>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</si>
  <si>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</si>
  <si>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</si>
  <si>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</si>
  <si>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</si>
  <si>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</si>
  <si>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</si>
  <si>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</si>
  <si>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</si>
  <si>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</si>
  <si>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</si>
  <si>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</si>
  <si>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</si>
  <si>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</si>
  <si>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</si>
  <si>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</si>
  <si>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</si>
  <si>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</si>
  <si>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</si>
  <si>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</si>
  <si>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</si>
  <si>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</si>
  <si>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</si>
  <si>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</si>
  <si>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</si>
  <si>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</si>
  <si>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</si>
  <si>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</si>
  <si>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</si>
  <si>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</si>
  <si>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</si>
  <si>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</si>
  <si>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</si>
  <si>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</si>
  <si>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</si>
  <si>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</si>
  <si>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</si>
  <si>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</si>
  <si>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</si>
  <si>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</si>
  <si>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</si>
  <si>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</si>
  <si>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</si>
  <si>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</si>
  <si>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</si>
  <si>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</si>
  <si>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</si>
  <si>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</si>
  <si>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</si>
  <si>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</si>
  <si>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</si>
  <si>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</si>
  <si>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</si>
  <si>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</si>
  <si>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</si>
  <si>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</si>
  <si>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</si>
  <si>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</si>
  <si>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</si>
  <si>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</si>
  <si>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</si>
  <si>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</si>
  <si>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</si>
  <si>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</si>
  <si>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</si>
  <si>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</si>
  <si>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</si>
  <si>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</si>
  <si>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</si>
  <si>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</si>
  <si>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</si>
  <si>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</si>
  <si>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</si>
  <si>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</si>
  <si>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</si>
  <si>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</si>
  <si>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</si>
  <si>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</si>
  <si>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</si>
  <si>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</si>
  <si>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</si>
  <si>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</si>
  <si>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</si>
  <si>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</si>
  <si>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</si>
  <si>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</si>
  <si>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</si>
  <si>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</si>
  <si>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</si>
  <si>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</si>
  <si>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</si>
  <si>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</si>
  <si>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</si>
  <si>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</si>
  <si>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</si>
  <si>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</si>
  <si>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</si>
  <si>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</si>
  <si>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</si>
  <si>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</si>
  <si>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</si>
  <si>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</si>
  <si>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</si>
  <si>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</si>
  <si>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</si>
  <si>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</si>
  <si>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</si>
  <si>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</si>
  <si>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</si>
  <si>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</si>
  <si>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</si>
  <si>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</si>
  <si>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</si>
  <si>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</si>
  <si>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</si>
  <si>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</si>
  <si>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</si>
  <si>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</si>
  <si>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</si>
  <si>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</si>
  <si>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</si>
  <si>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</si>
  <si>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</si>
  <si>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</si>
  <si>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</si>
  <si>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</si>
  <si>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</si>
  <si>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</si>
  <si>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</si>
  <si>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</si>
  <si>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</si>
  <si>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</si>
  <si>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</si>
  <si>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</si>
  <si>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</si>
  <si>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</si>
  <si>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</si>
  <si>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</si>
  <si>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</si>
  <si>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</si>
  <si>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</si>
  <si>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</si>
  <si>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</si>
  <si>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</si>
  <si>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</si>
  <si>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</si>
  <si>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</si>
  <si>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</si>
  <si>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</si>
  <si>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</si>
  <si>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</si>
  <si>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</si>
  <si>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</si>
  <si>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</si>
  <si>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</si>
  <si>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</si>
  <si>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</si>
  <si>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</si>
  <si>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</si>
  <si>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</si>
  <si>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</si>
  <si>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</si>
  <si>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</si>
  <si>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</si>
  <si>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</si>
  <si>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</si>
  <si>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</si>
  <si>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</si>
  <si>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</si>
  <si>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</si>
  <si>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</si>
  <si>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</si>
  <si>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</si>
  <si>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</si>
  <si>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</si>
  <si>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</si>
  <si>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</si>
  <si>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</si>
  <si>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</si>
  <si>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</si>
  <si>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</si>
  <si>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</si>
  <si>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</si>
  <si>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</si>
  <si>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</si>
  <si>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</si>
  <si>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</si>
  <si>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</si>
  <si>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</si>
  <si>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</si>
  <si>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</si>
  <si>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</si>
  <si>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</si>
  <si>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</si>
  <si>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</si>
  <si>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</si>
  <si>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</si>
  <si>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</si>
  <si>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</si>
  <si>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</si>
  <si>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</si>
  <si>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</si>
  <si>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</si>
  <si>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</si>
  <si>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</si>
  <si>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</si>
  <si>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</si>
  <si>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</si>
  <si>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</si>
  <si>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</si>
  <si>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</si>
  <si>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</si>
  <si>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</si>
  <si>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</si>
  <si>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</si>
  <si>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</si>
  <si>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</si>
  <si>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</si>
  <si>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</si>
  <si>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</si>
  <si>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</si>
  <si>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</si>
  <si>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</si>
  <si>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</si>
  <si>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</si>
  <si>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</si>
  <si>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</si>
  <si>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</si>
  <si>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</si>
  <si>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</si>
  <si>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</si>
  <si>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</si>
  <si>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</si>
  <si>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</si>
  <si>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</si>
  <si>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</si>
  <si>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</si>
  <si>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</si>
  <si>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</si>
  <si>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</si>
  <si>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</si>
  <si>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</si>
  <si>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</si>
  <si>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</si>
  <si>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</si>
  <si>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</si>
  <si>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</si>
  <si>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</si>
  <si>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</si>
  <si>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</si>
  <si>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</si>
  <si>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</si>
  <si>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</si>
  <si>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</si>
  <si>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</si>
  <si>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</si>
  <si>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</si>
  <si>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</si>
  <si>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</si>
  <si>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</si>
  <si>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</si>
  <si>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</si>
  <si>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</si>
  <si>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</si>
  <si>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</si>
  <si>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</si>
  <si>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</si>
  <si>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</si>
  <si>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</si>
  <si>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</si>
  <si>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</si>
  <si>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</si>
  <si>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</si>
  <si>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</si>
  <si>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</si>
  <si>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</si>
  <si>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</si>
  <si>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</si>
  <si>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</si>
  <si>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</si>
  <si>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</si>
  <si>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</si>
  <si>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</si>
  <si>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</si>
  <si>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</si>
  <si>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</si>
  <si>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</si>
  <si>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</si>
  <si>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</si>
  <si>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</si>
  <si>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</si>
  <si>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</si>
  <si>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</si>
  <si>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</si>
  <si>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</si>
  <si>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</si>
  <si>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</si>
  <si>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</si>
  <si>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</si>
  <si>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</si>
  <si>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</si>
  <si>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</si>
  <si>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</si>
  <si>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</si>
  <si>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</si>
  <si>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</si>
  <si>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</si>
  <si>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</si>
  <si>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</si>
  <si>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</si>
  <si>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</si>
  <si>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</si>
  <si>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</si>
  <si>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</si>
  <si>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</si>
  <si>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</si>
  <si>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</si>
  <si>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</si>
  <si>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</si>
  <si>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</si>
  <si>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</si>
  <si>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</si>
  <si>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</si>
  <si>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</si>
  <si>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</si>
  <si>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</si>
  <si>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</si>
  <si>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</si>
  <si>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</si>
  <si>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</si>
  <si>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</si>
  <si>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</si>
  <si>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</si>
  <si>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</si>
  <si>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</si>
  <si>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</si>
  <si>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</si>
  <si>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</si>
  <si>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</si>
  <si>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</si>
  <si>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</si>
  <si>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</si>
  <si>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</si>
  <si>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</si>
  <si>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</si>
  <si>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</si>
  <si>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</si>
  <si>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</si>
  <si>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</si>
  <si>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</si>
  <si>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</si>
  <si>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</si>
  <si>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</si>
  <si>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</si>
  <si>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</si>
  <si>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</si>
  <si>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</si>
  <si>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</si>
  <si>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</si>
  <si>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</si>
  <si>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</si>
  <si>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</si>
  <si>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</si>
  <si>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</si>
  <si>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</si>
  <si>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</si>
  <si>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</si>
  <si>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</si>
  <si>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</si>
  <si>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</si>
  <si>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</si>
  <si>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</si>
  <si>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</si>
  <si>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</si>
  <si>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</si>
  <si>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</si>
  <si>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</si>
  <si>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</si>
  <si>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</si>
  <si>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</si>
  <si>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</si>
  <si>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</si>
  <si>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</si>
  <si>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</si>
  <si>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</si>
  <si>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</si>
  <si>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</si>
  <si>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</si>
  <si>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</si>
  <si>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</si>
  <si>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</si>
  <si>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</si>
  <si>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</si>
  <si>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</si>
  <si>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</si>
  <si>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</si>
  <si>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</si>
  <si>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</si>
  <si>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</si>
  <si>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</si>
  <si>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</si>
  <si>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</si>
  <si>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</si>
  <si>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</si>
  <si>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</si>
  <si>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</si>
  <si>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</si>
  <si>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</si>
  <si>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</si>
  <si>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</si>
  <si>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</si>
  <si>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</si>
  <si>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</si>
  <si>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</si>
  <si>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</si>
  <si>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</si>
  <si>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</si>
  <si>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</si>
  <si>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</si>
  <si>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</si>
  <si>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</si>
  <si>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</si>
  <si>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</si>
  <si>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</si>
  <si>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</si>
  <si>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</si>
  <si>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</si>
  <si>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</si>
  <si>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</si>
  <si>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</si>
  <si>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</si>
  <si>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</si>
  <si>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</si>
  <si>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</si>
  <si>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</si>
  <si>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</si>
  <si>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</si>
  <si>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</si>
  <si>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</si>
  <si>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</si>
  <si>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</si>
  <si>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</si>
  <si>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</si>
  <si>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</si>
  <si>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</si>
  <si>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</si>
  <si>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</si>
  <si>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</si>
  <si>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</si>
  <si>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</si>
  <si>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</si>
  <si>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</si>
  <si>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</si>
  <si>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</si>
  <si>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</si>
  <si>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</si>
  <si>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</si>
  <si>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</si>
  <si>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</si>
  <si>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</si>
  <si>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</si>
  <si>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</si>
  <si>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</si>
  <si>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</si>
  <si>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</si>
  <si>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</si>
  <si>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</si>
  <si>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</si>
  <si>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</si>
  <si>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</si>
  <si>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</si>
  <si>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</si>
  <si>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</si>
  <si>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</si>
  <si>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</si>
  <si>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</si>
  <si>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</si>
  <si>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</si>
  <si>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</si>
  <si>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</si>
  <si>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</si>
  <si>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</si>
  <si>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</si>
  <si>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</si>
  <si>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</si>
  <si>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</si>
  <si>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</si>
  <si>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</si>
  <si>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</si>
  <si>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</si>
  <si>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</si>
  <si>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</si>
  <si>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</si>
  <si>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</si>
  <si>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</si>
  <si>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</si>
  <si>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</si>
  <si>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</si>
  <si>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</si>
  <si>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</si>
  <si>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</si>
  <si>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</si>
  <si>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</si>
  <si>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</si>
  <si>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</si>
  <si>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</si>
  <si>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</si>
  <si>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</si>
  <si>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</si>
  <si>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</si>
  <si>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</si>
  <si>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</si>
  <si>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</si>
  <si>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</si>
  <si>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</si>
  <si>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</si>
  <si>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</si>
  <si>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</si>
  <si>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</si>
  <si>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</si>
  <si>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</si>
  <si>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</si>
  <si>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</si>
  <si>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</si>
  <si>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</si>
  <si>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</si>
  <si>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</si>
  <si>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</si>
  <si>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</si>
  <si>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</si>
  <si>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</si>
  <si>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</si>
  <si>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</si>
  <si>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</si>
  <si>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</si>
  <si>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</si>
  <si>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</si>
  <si>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</si>
  <si>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</si>
  <si>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</si>
  <si>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</si>
  <si>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</si>
  <si>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</si>
  <si>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</si>
  <si>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</si>
  <si>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</si>
  <si>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</si>
  <si>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</si>
  <si>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</si>
  <si>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</si>
  <si>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</si>
  <si>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</si>
  <si>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</si>
  <si>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</si>
  <si>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</si>
  <si>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</si>
  <si>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</si>
  <si>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</si>
  <si>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</si>
  <si>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</si>
  <si>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</si>
  <si>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</si>
  <si>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</si>
  <si>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</si>
  <si>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</si>
  <si>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</si>
  <si>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</si>
  <si>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</si>
  <si>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</si>
  <si>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</si>
  <si>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</si>
  <si>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</si>
  <si>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</si>
  <si>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</si>
  <si>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</si>
  <si>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</si>
  <si>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</si>
  <si>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</si>
  <si>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</si>
  <si>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</si>
  <si>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</si>
  <si>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</si>
  <si>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</si>
  <si>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</si>
  <si>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</si>
  <si>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</si>
  <si>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</si>
  <si>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</si>
  <si>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</si>
  <si>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</si>
  <si>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</si>
  <si>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</si>
  <si>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</si>
  <si>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</si>
  <si>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</si>
  <si>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</si>
  <si>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</si>
  <si>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</si>
  <si>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</si>
  <si>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</si>
  <si>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</si>
  <si>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</si>
  <si>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</si>
  <si>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</si>
  <si>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</si>
  <si>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</si>
  <si>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</si>
  <si>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</si>
  <si>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</si>
  <si>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</si>
  <si>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</si>
  <si>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</si>
  <si>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</si>
  <si>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</si>
  <si>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</si>
  <si>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</si>
  <si>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</si>
  <si>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</si>
  <si>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</si>
  <si>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</si>
  <si>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</si>
  <si>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</si>
  <si>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</si>
  <si>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</si>
  <si>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</si>
  <si>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</si>
  <si>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</si>
  <si>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</si>
  <si>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</si>
  <si>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</si>
  <si>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</si>
  <si>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</si>
  <si>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</si>
  <si>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</si>
  <si>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</si>
  <si>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</si>
  <si>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</si>
  <si>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</si>
  <si>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</si>
  <si>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</si>
  <si>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</si>
  <si>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</si>
  <si>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</si>
  <si>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</si>
  <si>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</si>
  <si>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</si>
  <si>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</si>
  <si>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</si>
  <si>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</si>
  <si>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</si>
  <si>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</si>
  <si>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</si>
  <si>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</si>
  <si>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</si>
  <si>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</si>
  <si>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</si>
  <si>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</si>
  <si>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</si>
  <si>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</si>
  <si>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</si>
  <si>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</si>
  <si>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</si>
  <si>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</si>
  <si>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</si>
  <si>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</si>
  <si>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</si>
  <si>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</si>
  <si>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</si>
  <si>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</si>
  <si>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</si>
  <si>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</si>
  <si>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</si>
  <si>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</si>
  <si>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</si>
  <si>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</si>
  <si>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</si>
  <si>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</si>
  <si>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</si>
  <si>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</si>
  <si>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</si>
  <si>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</si>
  <si>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</si>
  <si>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</si>
  <si>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</si>
  <si>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</si>
  <si>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</si>
  <si>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</si>
  <si>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</si>
  <si>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</si>
  <si>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</si>
  <si>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</si>
  <si>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</si>
  <si>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</si>
  <si>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</si>
  <si>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</si>
  <si>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</si>
  <si>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</si>
  <si>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</si>
  <si>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</si>
  <si>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</si>
  <si>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</si>
  <si>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</si>
  <si>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</si>
  <si>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</si>
  <si>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</si>
  <si>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</si>
  <si>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</si>
  <si>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</si>
  <si>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</si>
  <si>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</si>
  <si>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</si>
  <si>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</si>
  <si>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</si>
  <si>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</si>
  <si>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</si>
  <si>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</si>
  <si>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</si>
  <si>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</si>
  <si>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</si>
  <si>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</si>
  <si>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</si>
  <si>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</si>
  <si>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</si>
  <si>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</si>
  <si>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</si>
  <si>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</si>
  <si>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</si>
  <si>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</si>
  <si>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</si>
  <si>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</si>
  <si>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</si>
  <si>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</si>
  <si>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</si>
  <si>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</si>
  <si>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</si>
  <si>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</si>
  <si>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</si>
  <si>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</si>
  <si>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</si>
  <si>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</si>
  <si>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</si>
  <si>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</si>
  <si>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</si>
  <si>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</si>
  <si>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</si>
  <si>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</si>
  <si>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</si>
  <si>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</si>
  <si>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</si>
  <si>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</si>
  <si>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</si>
  <si>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</si>
  <si>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</si>
  <si>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</si>
  <si>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</si>
  <si>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</si>
  <si>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</si>
  <si>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</si>
  <si>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</si>
  <si>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</si>
  <si>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</si>
  <si>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</si>
  <si>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</si>
  <si>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</si>
  <si>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</si>
  <si>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</si>
  <si>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</si>
  <si>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</si>
  <si>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</si>
  <si>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</si>
  <si>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</si>
  <si>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</si>
  <si>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</si>
  <si>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</si>
  <si>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</si>
  <si>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</si>
  <si>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</si>
  <si>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</si>
  <si>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</si>
  <si>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</si>
  <si>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</si>
  <si>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</si>
  <si>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</si>
  <si>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</si>
  <si>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</si>
  <si>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</si>
  <si>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</si>
  <si>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</si>
  <si>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</si>
  <si>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</si>
  <si>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</si>
  <si>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</si>
  <si>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</si>
  <si>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</si>
  <si>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</si>
  <si>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</si>
  <si>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</si>
  <si>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</si>
  <si>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</si>
  <si>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</si>
  <si>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</si>
  <si>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</si>
  <si>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</si>
  <si>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</si>
  <si>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</si>
  <si>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</si>
  <si>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</si>
  <si>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</si>
  <si>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</si>
  <si>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</si>
  <si>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</si>
  <si>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</si>
  <si>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</si>
  <si>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</si>
  <si>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</si>
  <si>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</si>
  <si>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</si>
  <si>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</si>
  <si>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</si>
  <si>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</si>
  <si>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</si>
  <si>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</si>
  <si>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</si>
  <si>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</si>
  <si>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</si>
  <si>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</si>
  <si>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</si>
  <si>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</si>
  <si>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</si>
  <si>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</si>
  <si>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</si>
  <si>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</si>
  <si>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</si>
  <si>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</si>
  <si>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</si>
  <si>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</si>
  <si>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</si>
  <si>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</si>
  <si>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</si>
  <si>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</si>
  <si>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</si>
  <si>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</si>
  <si>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</si>
  <si>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</si>
  <si>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</si>
  <si>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</si>
  <si>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</si>
  <si>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</si>
  <si>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</si>
  <si>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</si>
  <si>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</si>
  <si>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</si>
  <si>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</si>
  <si>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</si>
  <si>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</si>
  <si>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</si>
  <si>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</si>
  <si>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</si>
  <si>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</si>
  <si>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</si>
  <si>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</si>
  <si>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</si>
  <si>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</si>
  <si>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</si>
  <si>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</si>
  <si>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</si>
  <si>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</si>
  <si>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</si>
  <si>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</si>
  <si>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</si>
  <si>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</si>
  <si>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</si>
  <si>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</si>
  <si>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</si>
  <si>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</si>
  <si>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</si>
  <si>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</si>
  <si>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</si>
  <si>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</si>
  <si>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</si>
  <si>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</si>
  <si>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</si>
  <si>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</si>
  <si>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</si>
  <si>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</si>
  <si>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</si>
  <si>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</si>
  <si>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</si>
  <si>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</si>
  <si>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</si>
  <si>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</si>
  <si>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</si>
  <si>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</si>
  <si>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</si>
  <si>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</si>
  <si>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</si>
  <si>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</si>
  <si>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</si>
  <si>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</si>
  <si>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</si>
  <si>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</si>
  <si>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</si>
  <si>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</si>
  <si>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</si>
  <si>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</si>
  <si>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</si>
  <si>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</si>
  <si>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</si>
  <si>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</si>
  <si>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</si>
  <si>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</si>
  <si>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</si>
  <si>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</si>
  <si>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</si>
  <si>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</si>
  <si>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</si>
  <si>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</si>
  <si>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</si>
  <si>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</si>
  <si>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</si>
  <si>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</si>
  <si>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</si>
  <si>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</si>
  <si>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</si>
  <si>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</si>
  <si>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</si>
  <si>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</si>
  <si>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</si>
  <si>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</si>
  <si>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</si>
  <si>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</si>
  <si>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</si>
  <si>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</si>
  <si>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</si>
  <si>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</si>
  <si>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</si>
  <si>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</si>
  <si>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</si>
  <si>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</si>
  <si>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</si>
  <si>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</si>
  <si>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</si>
  <si>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</si>
  <si>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</si>
  <si>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</si>
  <si>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</si>
  <si>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</si>
  <si>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</si>
  <si>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</si>
  <si>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</si>
  <si>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</si>
  <si>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</si>
  <si>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</si>
  <si>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</si>
  <si>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</si>
  <si>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</si>
  <si>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</si>
  <si>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</si>
  <si>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</si>
  <si>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</si>
  <si>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</si>
  <si>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</si>
  <si>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</si>
  <si>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</si>
  <si>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</si>
  <si>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</si>
  <si>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</si>
  <si>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</si>
  <si>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</si>
  <si>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</si>
  <si>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</si>
  <si>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</si>
  <si>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</si>
  <si>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</si>
  <si>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</si>
  <si>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</si>
  <si>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</si>
  <si>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</si>
  <si>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</si>
  <si>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</si>
  <si>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</si>
  <si>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</si>
  <si>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</si>
  <si>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</si>
  <si>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</si>
  <si>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</si>
  <si>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</si>
  <si>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</si>
  <si>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</si>
  <si>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</si>
  <si>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</si>
  <si>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</si>
  <si>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</si>
  <si>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</si>
  <si>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</si>
  <si>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</si>
  <si>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</si>
  <si>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</si>
  <si>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</si>
  <si>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</si>
  <si>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</si>
  <si>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</si>
  <si>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</si>
  <si>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</si>
  <si>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</si>
  <si>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</si>
  <si>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</si>
  <si>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</si>
  <si>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</si>
  <si>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</si>
  <si>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</si>
  <si>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</si>
  <si>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</si>
  <si>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</si>
  <si>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</si>
  <si>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</si>
  <si>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</si>
  <si>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</si>
  <si>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</si>
  <si>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</si>
  <si>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</si>
  <si>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</si>
  <si>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</si>
  <si>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</si>
  <si>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</si>
  <si>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</si>
  <si>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</si>
  <si>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</si>
  <si>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</si>
  <si>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</si>
  <si>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</si>
  <si>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</si>
  <si>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</si>
  <si>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</si>
  <si>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</si>
  <si>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</si>
  <si>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</si>
  <si>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</si>
  <si>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</si>
  <si>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</si>
  <si>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</si>
  <si>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</si>
  <si>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</si>
  <si>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</si>
  <si>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</si>
  <si>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</si>
  <si>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</si>
  <si>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</si>
  <si>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</si>
  <si>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</si>
  <si>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</si>
  <si>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</si>
  <si>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</si>
  <si>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</si>
  <si>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</si>
  <si>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</si>
  <si>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</si>
  <si>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</si>
  <si>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</si>
  <si>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</si>
  <si>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</si>
  <si>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</si>
  <si>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</si>
  <si>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</si>
  <si>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</si>
  <si>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</si>
  <si>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</si>
  <si>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</si>
  <si>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</si>
  <si>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</si>
  <si>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</si>
  <si>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</si>
  <si>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</si>
  <si>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</si>
  <si>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</si>
  <si>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</si>
  <si>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</si>
  <si>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</si>
  <si>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</si>
  <si>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</si>
  <si>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</si>
  <si>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</si>
  <si>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</si>
  <si>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</si>
  <si>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</si>
  <si>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</si>
  <si>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</si>
  <si>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</si>
  <si>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</si>
  <si>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</si>
  <si>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</si>
  <si>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</si>
  <si>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</si>
  <si>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</si>
  <si>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</si>
  <si>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</si>
  <si>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</si>
  <si>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</si>
  <si>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</si>
  <si>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</si>
  <si>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</si>
  <si>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</si>
  <si>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</si>
  <si>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</si>
  <si>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</si>
  <si>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</si>
  <si>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</si>
  <si>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</si>
  <si>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</si>
  <si>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</si>
  <si>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</si>
  <si>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</si>
  <si>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</si>
  <si>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</si>
  <si>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</si>
  <si>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</si>
  <si>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</si>
  <si>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</si>
  <si>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</si>
  <si>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</si>
  <si>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</si>
  <si>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</si>
  <si>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</si>
  <si>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</si>
  <si>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</si>
  <si>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</si>
  <si>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</si>
  <si>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</si>
  <si>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</si>
  <si>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</si>
  <si>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</si>
  <si>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</si>
  <si>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</si>
  <si>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</si>
  <si>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</si>
  <si>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</si>
  <si>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</si>
  <si>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</si>
  <si>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</si>
  <si>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</si>
  <si>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</si>
  <si>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</si>
  <si>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</si>
  <si>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</si>
  <si>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</si>
  <si>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</si>
  <si>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</si>
  <si>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</si>
  <si>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</si>
  <si>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</si>
  <si>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</si>
  <si>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</si>
  <si>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</si>
  <si>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</si>
  <si>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</si>
  <si>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</si>
  <si>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</si>
  <si>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</si>
  <si>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</si>
  <si>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</si>
  <si>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</si>
  <si>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</si>
  <si>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</si>
  <si>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</si>
  <si>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</si>
  <si>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</si>
  <si>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</si>
  <si>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</si>
  <si>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</si>
  <si>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</si>
  <si>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</si>
  <si>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</si>
  <si>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</si>
  <si>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</si>
  <si>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</si>
  <si>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</si>
  <si>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</si>
  <si>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</si>
  <si>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</si>
  <si>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</si>
  <si>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</si>
  <si>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</si>
  <si>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</si>
  <si>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</si>
  <si>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</si>
  <si>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</si>
  <si>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</si>
  <si>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</si>
  <si>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</si>
  <si>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</si>
  <si>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</si>
  <si>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</si>
  <si>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</si>
  <si>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</si>
  <si>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</si>
  <si>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</si>
  <si>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</si>
  <si>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</si>
  <si>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</si>
  <si>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</si>
  <si>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</si>
  <si>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</si>
  <si>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</si>
  <si>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</si>
  <si>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</si>
  <si>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</si>
  <si>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</si>
  <si>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</si>
  <si>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</si>
  <si>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</si>
  <si>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</si>
  <si>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</si>
  <si>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</si>
  <si>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</si>
  <si>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</si>
  <si>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</si>
  <si>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</si>
  <si>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</si>
  <si>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</si>
  <si>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</si>
  <si>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</si>
  <si>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</si>
  <si>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</si>
  <si>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</si>
  <si>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</si>
  <si>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</si>
  <si>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</si>
  <si>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</si>
  <si>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</si>
  <si>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</si>
  <si>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</si>
  <si>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</si>
  <si>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</si>
  <si>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</si>
  <si>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</si>
  <si>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</si>
  <si>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</si>
  <si>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</si>
  <si>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</si>
  <si>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</si>
  <si>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</si>
  <si>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</si>
  <si>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</si>
  <si>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</si>
  <si>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</si>
  <si>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</si>
  <si>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</si>
  <si>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</si>
  <si>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</si>
  <si>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</si>
  <si>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</si>
  <si>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</si>
  <si>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</si>
  <si>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</si>
  <si>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</si>
  <si>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</si>
  <si>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</si>
  <si>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</si>
  <si>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</si>
  <si>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</si>
  <si>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</si>
  <si>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</si>
  <si>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</si>
  <si>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</si>
  <si>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</si>
  <si>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</si>
  <si>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</si>
  <si>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</si>
  <si>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</si>
  <si>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</si>
  <si>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</si>
  <si>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</si>
  <si>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</si>
  <si>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</si>
  <si>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</si>
  <si>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</si>
  <si>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</si>
  <si>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</si>
  <si>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</si>
  <si>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</si>
  <si>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</si>
  <si>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</si>
  <si>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</si>
  <si>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</si>
  <si>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</si>
  <si>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</si>
  <si>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</si>
  <si>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</si>
  <si>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</si>
  <si>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</si>
  <si>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</si>
  <si>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</si>
  <si>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</si>
  <si>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</si>
  <si>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</si>
  <si>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</si>
  <si>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</si>
  <si>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</si>
  <si>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</si>
  <si>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</si>
  <si>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</si>
  <si>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</si>
  <si>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</si>
  <si>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</si>
  <si>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</si>
  <si>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</si>
  <si>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</si>
  <si>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</si>
  <si>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</si>
  <si>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</si>
  <si>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</si>
  <si>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</si>
  <si>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</si>
  <si>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</si>
  <si>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</si>
  <si>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</si>
  <si>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</si>
  <si>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</si>
  <si>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</si>
  <si>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</si>
  <si>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</si>
  <si>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</si>
  <si>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</si>
  <si>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</si>
  <si>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</si>
  <si>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</si>
  <si>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</si>
  <si>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</si>
  <si>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</si>
  <si>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</si>
  <si>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</si>
  <si>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</si>
  <si>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</si>
  <si>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</si>
  <si>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</si>
  <si>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</si>
  <si>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</si>
  <si>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</si>
  <si>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</si>
  <si>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</si>
  <si>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</si>
  <si>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</si>
  <si>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</si>
  <si>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</si>
  <si>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</si>
  <si>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</si>
  <si>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</si>
  <si>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</si>
  <si>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</si>
  <si>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</si>
  <si>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</si>
  <si>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</si>
  <si>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</si>
  <si>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</si>
  <si>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</si>
  <si>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</si>
  <si>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</si>
  <si>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</si>
  <si>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</si>
  <si>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</si>
  <si>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</si>
  <si>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</si>
  <si>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</si>
  <si>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</si>
  <si>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</si>
  <si>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</si>
  <si>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</si>
  <si>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</si>
  <si>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</si>
  <si>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</si>
  <si>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</si>
  <si>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</si>
  <si>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</si>
  <si>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</si>
  <si>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</si>
  <si>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</si>
  <si>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</si>
  <si>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</si>
  <si>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</si>
  <si>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</si>
  <si>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</si>
  <si>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</si>
  <si>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</si>
  <si>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</si>
  <si>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</si>
  <si>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</si>
  <si>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</si>
  <si>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</si>
  <si>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</si>
  <si>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</si>
  <si>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</si>
  <si>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</si>
  <si>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</si>
  <si>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</si>
  <si>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</si>
  <si>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</si>
  <si>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</si>
  <si>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</si>
  <si>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</si>
  <si>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</si>
  <si>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</si>
  <si>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</si>
  <si>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</si>
  <si>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</si>
  <si>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</si>
  <si>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</si>
  <si>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</si>
  <si>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</si>
  <si>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</si>
  <si>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</si>
  <si>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</si>
  <si>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</si>
  <si>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</si>
  <si>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</si>
  <si>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</si>
  <si>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</si>
  <si>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</si>
  <si>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</si>
  <si>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</si>
  <si>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</si>
  <si>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</si>
  <si>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</si>
  <si>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</si>
  <si>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</si>
  <si>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</si>
  <si>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</si>
  <si>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</si>
  <si>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</si>
  <si>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</si>
  <si>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</si>
  <si>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</si>
  <si>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</si>
  <si>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</si>
  <si>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</si>
  <si>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</si>
  <si>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</si>
  <si>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</si>
  <si>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</si>
  <si>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</si>
  <si>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</si>
  <si>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</si>
  <si>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</si>
  <si>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</si>
  <si>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</si>
  <si>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</si>
  <si>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</si>
  <si>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</si>
  <si>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</si>
  <si>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</si>
  <si>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</si>
  <si>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</si>
  <si>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</si>
  <si>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</si>
  <si>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</si>
  <si>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</si>
  <si>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</si>
  <si>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</si>
  <si>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</si>
  <si>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</si>
  <si>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</si>
  <si>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</si>
  <si>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</si>
  <si>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</si>
  <si>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</si>
  <si>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</si>
  <si>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</si>
  <si>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</si>
  <si>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</si>
  <si>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</si>
  <si>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</si>
  <si>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</si>
  <si>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</si>
  <si>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</si>
  <si>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</si>
  <si>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</si>
  <si>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</si>
  <si>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</si>
  <si>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</si>
  <si>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</si>
  <si>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</si>
  <si>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</si>
  <si>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</si>
  <si>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</si>
  <si>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</si>
  <si>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</si>
  <si>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</si>
  <si>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</si>
  <si>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</si>
  <si>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</si>
  <si>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</si>
  <si>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</si>
  <si>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</si>
  <si>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</si>
  <si>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</si>
  <si>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</si>
  <si>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</si>
  <si>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</si>
  <si>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</si>
  <si>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</si>
  <si>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</si>
  <si>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</si>
  <si>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</si>
  <si>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</si>
  <si>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</si>
  <si>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</si>
  <si>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</si>
  <si>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</si>
  <si>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</si>
  <si>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</si>
  <si>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</si>
  <si>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</si>
  <si>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</si>
  <si>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</si>
  <si>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</si>
  <si>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</si>
  <si>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</si>
  <si>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</si>
  <si>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</si>
  <si>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</si>
  <si>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</si>
  <si>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</si>
  <si>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</si>
  <si>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</si>
  <si>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</si>
  <si>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</si>
  <si>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</si>
  <si>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</si>
  <si>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</si>
  <si>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</si>
  <si>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</si>
  <si>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</si>
  <si>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</si>
  <si>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</si>
  <si>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</si>
  <si>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</si>
  <si>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</si>
  <si>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</si>
  <si>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</si>
  <si>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</si>
  <si>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</si>
  <si>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</si>
  <si>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</si>
  <si>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</si>
  <si>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</si>
  <si>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</si>
  <si>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</si>
  <si>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</si>
  <si>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</si>
  <si>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</si>
  <si>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</si>
  <si>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</si>
  <si>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</si>
  <si>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</si>
  <si>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</si>
  <si>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</si>
  <si>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</si>
  <si>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</si>
  <si>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</si>
  <si>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</si>
  <si>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</si>
  <si>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</si>
  <si>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</si>
  <si>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</si>
  <si>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</si>
  <si>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</si>
  <si>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</si>
  <si>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</si>
  <si>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</si>
  <si>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</si>
  <si>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</si>
  <si>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</si>
  <si>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</si>
  <si>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</si>
  <si>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</si>
  <si>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</si>
  <si>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</si>
  <si>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</si>
  <si>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</si>
  <si>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</si>
  <si>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</si>
  <si>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</si>
  <si>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</si>
  <si>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</si>
  <si>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</si>
  <si>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</si>
  <si>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</si>
  <si>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</si>
  <si>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</si>
  <si>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</si>
  <si>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</si>
  <si>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</si>
  <si>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</si>
  <si>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</si>
  <si>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</si>
  <si>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</si>
  <si>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</si>
  <si>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</si>
  <si>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</si>
  <si>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</si>
  <si>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</si>
  <si>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</si>
  <si>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</si>
  <si>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</si>
  <si>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</si>
  <si>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</si>
  <si>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</si>
  <si>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</si>
  <si>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</si>
  <si>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</si>
  <si>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</si>
  <si>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</si>
  <si>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</si>
  <si>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</si>
  <si>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</si>
  <si>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</si>
  <si>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</si>
  <si>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</si>
  <si>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</si>
  <si>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</si>
  <si>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</si>
  <si>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</si>
  <si>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</si>
  <si>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</si>
  <si>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</si>
  <si>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</si>
  <si>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</si>
  <si>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</si>
  <si>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</si>
  <si>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</si>
  <si>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</si>
  <si>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</si>
  <si>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</si>
  <si>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</si>
  <si>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</si>
  <si>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</si>
  <si>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</si>
  <si>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</si>
  <si>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</si>
  <si>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</si>
  <si>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</si>
  <si>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</si>
  <si>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</si>
  <si>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</si>
  <si>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</si>
  <si>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</si>
  <si>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</si>
  <si>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</si>
  <si>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</si>
  <si>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</si>
  <si>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</si>
  <si>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</si>
  <si>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</si>
  <si>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</si>
  <si>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</si>
  <si>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</si>
  <si>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</si>
  <si>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</si>
  <si>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</si>
  <si>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</si>
  <si>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</si>
  <si>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</si>
  <si>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</si>
  <si>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</si>
  <si>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</si>
  <si>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</si>
  <si>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</si>
  <si>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</si>
  <si>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</si>
  <si>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</si>
  <si>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</si>
  <si>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</si>
  <si>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</si>
  <si>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</si>
  <si>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</si>
  <si>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</si>
  <si>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</si>
  <si>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</si>
  <si>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</si>
  <si>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</si>
  <si>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</si>
  <si>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</si>
  <si>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</si>
  <si>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</si>
  <si>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</si>
  <si>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</si>
  <si>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</si>
  <si>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</si>
  <si>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</si>
  <si>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</si>
  <si>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</si>
  <si>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</si>
  <si>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</si>
  <si>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</si>
  <si>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</si>
  <si>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</si>
  <si>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</si>
  <si>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</si>
  <si>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</si>
  <si>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</si>
  <si>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</si>
  <si>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</si>
  <si>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</si>
  <si>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</si>
  <si>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</si>
  <si>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</si>
  <si>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</si>
  <si>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</si>
  <si>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</si>
  <si>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</si>
  <si>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</si>
  <si>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</si>
  <si>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</si>
  <si>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</si>
  <si>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</si>
  <si>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</si>
  <si>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</si>
  <si>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</si>
  <si>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</si>
  <si>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</si>
  <si>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</si>
  <si>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</si>
  <si>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</si>
  <si>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</si>
  <si>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</si>
  <si>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</si>
  <si>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</si>
  <si>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</si>
  <si>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</si>
  <si>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</si>
  <si>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</si>
  <si>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</si>
  <si>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</si>
  <si>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</si>
  <si>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</si>
  <si>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</si>
  <si>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</si>
  <si>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</si>
  <si>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</si>
  <si>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</si>
  <si>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</si>
  <si>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</si>
  <si>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</si>
  <si>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</si>
  <si>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</si>
  <si>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</si>
  <si>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</si>
  <si>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</si>
  <si>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</si>
  <si>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</si>
  <si>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</si>
  <si>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</si>
  <si>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</si>
  <si>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</si>
  <si>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</si>
  <si>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</si>
  <si>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</si>
  <si>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</si>
  <si>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</si>
  <si>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</si>
  <si>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</si>
  <si>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</si>
  <si>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</si>
  <si>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</si>
  <si>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</si>
  <si>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</si>
  <si>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</si>
  <si>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</si>
  <si>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</si>
  <si>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</si>
  <si>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</si>
  <si>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</si>
  <si>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</si>
  <si>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</si>
  <si>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</si>
  <si>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</si>
  <si>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</si>
  <si>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</si>
  <si>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</si>
  <si>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</si>
  <si>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</si>
  <si>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</si>
  <si>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</si>
  <si>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</si>
  <si>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</si>
  <si>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</si>
  <si>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</si>
  <si>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</si>
  <si>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</si>
  <si>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</si>
  <si>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</si>
  <si>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</si>
  <si>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</si>
  <si>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</si>
  <si>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</si>
  <si>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</si>
  <si>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</si>
  <si>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</si>
  <si>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</si>
  <si>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</si>
  <si>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</si>
  <si>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</si>
  <si>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</si>
  <si>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</si>
  <si>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</si>
  <si>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</si>
  <si>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</si>
  <si>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</si>
  <si>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</si>
  <si>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</si>
  <si>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</si>
  <si>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</si>
  <si>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</si>
  <si>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</si>
  <si>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</si>
  <si>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</si>
  <si>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</si>
  <si>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</si>
  <si>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</si>
  <si>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</si>
  <si>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</si>
  <si>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</si>
  <si>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</si>
  <si>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</si>
  <si>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</si>
  <si>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</si>
  <si>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</si>
  <si>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</si>
  <si>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</si>
  <si>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</si>
  <si>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</si>
  <si>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</si>
  <si>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</si>
  <si>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</si>
  <si>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</si>
  <si>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</si>
  <si>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</si>
  <si>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</si>
  <si>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</si>
  <si>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</si>
  <si>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</si>
  <si>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</si>
  <si>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</si>
  <si>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</si>
  <si>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</si>
  <si>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</si>
  <si>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</si>
  <si>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</si>
  <si>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</si>
  <si>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</si>
  <si>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</si>
  <si>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</si>
  <si>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</si>
  <si>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</si>
  <si>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</si>
  <si>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</si>
  <si>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</si>
  <si>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</si>
  <si>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</si>
  <si>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</si>
  <si>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</si>
  <si>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</si>
  <si>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</si>
  <si>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</si>
  <si>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</si>
  <si>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</si>
  <si>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</si>
  <si>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</si>
  <si>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</si>
  <si>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</si>
  <si>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</si>
  <si>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</si>
  <si>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</si>
  <si>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</si>
  <si>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</si>
  <si>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</si>
  <si>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</si>
  <si>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</si>
  <si>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</si>
  <si>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</si>
  <si>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</si>
  <si>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</si>
  <si>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</si>
  <si>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</si>
  <si>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</si>
  <si>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</si>
  <si>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</si>
  <si>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</si>
  <si>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</si>
  <si>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</si>
  <si>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</si>
  <si>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</si>
  <si>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</si>
  <si>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</si>
  <si>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</si>
  <si>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</si>
  <si>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</si>
  <si>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</si>
  <si>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</si>
  <si>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</si>
  <si>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</si>
  <si>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</si>
  <si>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</si>
  <si>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</si>
  <si>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</si>
  <si>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</si>
  <si>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</si>
  <si>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</si>
  <si>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</si>
  <si>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</si>
  <si>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</si>
  <si>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</si>
  <si>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</si>
  <si>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</si>
  <si>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</si>
  <si>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</si>
  <si>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</si>
  <si>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</si>
  <si>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</si>
  <si>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</si>
  <si>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</si>
  <si>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</si>
  <si>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</si>
  <si>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</si>
  <si>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</si>
  <si>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</si>
  <si>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</si>
  <si>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</si>
  <si>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</si>
  <si>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</si>
  <si>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</si>
  <si>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</si>
  <si>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</si>
  <si>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</si>
  <si>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</si>
  <si>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</si>
  <si>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</si>
  <si>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</si>
  <si>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</si>
  <si>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</si>
  <si>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</si>
  <si>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</si>
  <si>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</si>
  <si>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</si>
  <si>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</si>
  <si>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</si>
  <si>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</si>
  <si>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</si>
  <si>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</si>
  <si>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</si>
  <si>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</si>
  <si>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</si>
  <si>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</si>
  <si>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</si>
  <si>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</si>
  <si>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</si>
  <si>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</si>
  <si>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</si>
  <si>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</si>
  <si>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</si>
  <si>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</si>
  <si>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</si>
  <si>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</si>
  <si>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</si>
  <si>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</si>
  <si>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</si>
  <si>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</si>
  <si>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</si>
  <si>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</si>
  <si>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</si>
  <si>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</si>
  <si>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</si>
  <si>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</si>
  <si>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</si>
  <si>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</si>
  <si>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</si>
  <si>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</si>
  <si>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</si>
  <si>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</si>
  <si>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</si>
  <si>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</si>
  <si>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</si>
  <si>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</si>
  <si>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</si>
  <si>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</si>
  <si>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</si>
  <si>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</si>
  <si>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</si>
  <si>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</si>
  <si>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</si>
  <si>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</si>
  <si>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</si>
  <si>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</si>
  <si>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</si>
  <si>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</si>
  <si>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</si>
  <si>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</si>
  <si>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</si>
  <si>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</si>
  <si>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</si>
  <si>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</si>
  <si>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</si>
  <si>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</si>
  <si>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</si>
  <si>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</si>
  <si>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</si>
  <si>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</si>
  <si>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</si>
  <si>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</si>
  <si>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</si>
  <si>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</si>
  <si>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</si>
  <si>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</si>
  <si>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</si>
  <si>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</si>
  <si>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</si>
  <si>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</si>
  <si>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</si>
  <si>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</si>
  <si>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</si>
  <si>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</si>
  <si>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</si>
  <si>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</si>
  <si>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</si>
  <si>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</si>
  <si>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</si>
  <si>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</si>
  <si>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</si>
  <si>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</si>
  <si>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</si>
  <si>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</si>
  <si>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</si>
  <si>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</si>
  <si>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</si>
  <si>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</si>
  <si>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</si>
  <si>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</si>
  <si>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</si>
  <si>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</si>
  <si>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</si>
  <si>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</si>
  <si>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</si>
  <si>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</si>
  <si>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</si>
  <si>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</si>
  <si>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</si>
  <si>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</si>
  <si>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</si>
  <si>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</si>
  <si>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</si>
  <si>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</si>
  <si>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</si>
  <si>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</si>
  <si>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</si>
  <si>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</si>
  <si>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</si>
  <si>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</si>
  <si>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</si>
  <si>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</si>
  <si>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</si>
  <si>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</si>
  <si>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</si>
  <si>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</si>
  <si>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</si>
  <si>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</si>
  <si>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</si>
  <si>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</si>
  <si>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</si>
  <si>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</si>
  <si>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</si>
  <si>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</si>
  <si>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</si>
  <si>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</si>
  <si>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</si>
  <si>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</si>
  <si>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</si>
  <si>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</si>
  <si>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</si>
  <si>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</si>
  <si>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</si>
  <si>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</si>
  <si>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</si>
  <si>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</si>
  <si>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</si>
  <si>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</si>
  <si>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</si>
  <si>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</si>
  <si>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</si>
  <si>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</si>
  <si>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</si>
  <si>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</si>
  <si>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</si>
  <si>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</si>
  <si>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</si>
  <si>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</si>
  <si>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</si>
  <si>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</si>
  <si>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</si>
  <si>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</si>
  <si>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</si>
  <si>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</si>
  <si>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</si>
  <si>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</si>
  <si>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</si>
  <si>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</si>
  <si>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</si>
  <si>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</si>
  <si>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</si>
  <si>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</si>
  <si>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</si>
  <si>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</si>
  <si>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</si>
  <si>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</si>
  <si>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</si>
  <si>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</si>
  <si>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</si>
  <si>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</si>
  <si>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</si>
  <si>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</si>
  <si>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</si>
  <si>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</si>
  <si>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</si>
  <si>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</si>
  <si>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</si>
  <si>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</si>
  <si>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</si>
  <si>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</si>
  <si>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</si>
  <si>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</si>
  <si>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</si>
  <si>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</si>
  <si>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</si>
  <si>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</si>
  <si>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</si>
  <si>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</si>
  <si>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</si>
  <si>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</si>
  <si>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</si>
  <si>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</si>
  <si>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</si>
  <si>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</si>
  <si>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</si>
  <si>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</si>
  <si>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</si>
  <si>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</si>
  <si>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</si>
  <si>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</si>
  <si>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</si>
  <si>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</si>
  <si>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</si>
  <si>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</si>
  <si>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</si>
  <si>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</si>
  <si>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</si>
  <si>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</si>
  <si>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</si>
  <si>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</si>
  <si>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</si>
  <si>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</si>
  <si>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</si>
  <si>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</si>
  <si>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</si>
  <si>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</si>
  <si>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</si>
  <si>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</si>
  <si>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</si>
  <si>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</si>
  <si>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</si>
  <si>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</si>
  <si>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</si>
  <si>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</si>
  <si>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</si>
  <si>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</si>
  <si>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</si>
  <si>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</si>
  <si>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</si>
  <si>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</si>
  <si>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</si>
  <si>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</si>
  <si>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</si>
  <si>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</si>
  <si>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</si>
  <si>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</si>
  <si>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</si>
  <si>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</si>
  <si>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</si>
  <si>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</si>
  <si>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</si>
  <si>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</si>
  <si>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</si>
  <si>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</si>
  <si>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</si>
  <si>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</si>
  <si>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</si>
  <si>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</si>
  <si>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</si>
  <si>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</si>
  <si>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</si>
  <si>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</si>
  <si>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</si>
  <si>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</si>
  <si>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</si>
  <si>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</si>
  <si>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</si>
  <si>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</si>
  <si>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</si>
  <si>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</si>
  <si>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</si>
  <si>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</si>
  <si>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</si>
  <si>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</si>
  <si>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</si>
  <si>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</si>
  <si>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</si>
  <si>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</si>
  <si>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</si>
  <si>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</si>
  <si>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</si>
  <si>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</si>
  <si>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</si>
  <si>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</si>
  <si>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</si>
  <si>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</si>
  <si>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</si>
  <si>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</si>
  <si>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</si>
  <si>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</si>
  <si>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</si>
  <si>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</si>
  <si>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</si>
  <si>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</si>
  <si>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</si>
  <si>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</si>
  <si>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</si>
  <si>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</si>
  <si>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</si>
  <si>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</si>
  <si>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</si>
  <si>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</si>
  <si>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</si>
  <si>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</si>
  <si>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</si>
  <si>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</si>
  <si>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</si>
  <si>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</si>
  <si>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</si>
  <si>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</si>
  <si>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</si>
  <si>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</si>
  <si>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</si>
  <si>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</si>
  <si>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</si>
  <si>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</si>
  <si>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</si>
  <si>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</si>
  <si>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</si>
  <si>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</si>
  <si>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</si>
  <si>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</si>
  <si>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</si>
  <si>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</si>
  <si>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</si>
  <si>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</si>
  <si>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</si>
  <si>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</si>
  <si>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</si>
  <si>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</si>
  <si>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</si>
  <si>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</si>
  <si>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</si>
  <si>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</si>
  <si>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</si>
  <si>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</si>
  <si>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</si>
  <si>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</si>
  <si>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</si>
  <si>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</si>
  <si>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</si>
  <si>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</si>
  <si>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</si>
  <si>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</si>
  <si>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</si>
  <si>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</si>
  <si>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</si>
  <si>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</si>
  <si>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</si>
  <si>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</si>
  <si>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</si>
  <si>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</si>
  <si>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</si>
  <si>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</si>
  <si>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</si>
  <si>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</si>
  <si>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</si>
  <si>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</si>
  <si>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</si>
  <si>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</si>
  <si>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</si>
  <si>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</si>
  <si>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</si>
  <si>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</si>
  <si>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</si>
  <si>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</si>
  <si>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</si>
  <si>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</si>
  <si>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</si>
  <si>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</si>
  <si>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</si>
  <si>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</si>
  <si>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</si>
  <si>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</si>
  <si>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</si>
  <si>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</si>
  <si>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</si>
  <si>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</si>
  <si>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</si>
  <si>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</si>
  <si>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</si>
  <si>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</si>
  <si>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</si>
  <si>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</si>
  <si>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</si>
  <si>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</si>
  <si>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</si>
  <si>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</si>
  <si>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</si>
  <si>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</si>
  <si>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</si>
  <si>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</si>
  <si>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</si>
  <si>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</si>
  <si>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</si>
  <si>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</si>
  <si>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</si>
  <si>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</si>
  <si>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</si>
  <si>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</si>
  <si>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</si>
  <si>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</si>
  <si>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</si>
  <si>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</si>
  <si>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</si>
  <si>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</si>
  <si>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</si>
  <si>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</si>
  <si>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</si>
  <si>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</si>
  <si>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</si>
  <si>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</si>
  <si>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</si>
  <si>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</si>
  <si>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</si>
  <si>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</si>
  <si>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</si>
  <si>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</si>
  <si>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</si>
  <si>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</si>
  <si>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</si>
  <si>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</si>
  <si>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</si>
  <si>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</si>
  <si>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</si>
  <si>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</si>
  <si>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</si>
  <si>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</si>
  <si>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</si>
  <si>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</si>
  <si>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</si>
  <si>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</si>
  <si>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</si>
  <si>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</si>
  <si>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</si>
  <si>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</si>
  <si>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</si>
  <si>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</si>
  <si>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</si>
  <si>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</si>
  <si>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</si>
  <si>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</si>
  <si>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</si>
  <si>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</si>
  <si>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</si>
  <si>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</si>
  <si>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</si>
  <si>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</si>
  <si>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</si>
  <si>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</si>
  <si>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</si>
  <si>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</si>
  <si>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</si>
  <si>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</si>
  <si>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</si>
  <si>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</si>
  <si>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</si>
  <si>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</si>
  <si>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</si>
  <si>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</si>
  <si>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</si>
  <si>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</si>
  <si>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</si>
  <si>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</si>
  <si>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</si>
  <si>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</si>
  <si>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</si>
  <si>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</si>
  <si>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</si>
  <si>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</si>
  <si>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</si>
  <si>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</si>
  <si>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</si>
  <si>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</si>
  <si>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</si>
  <si>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</si>
  <si>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</si>
  <si>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</si>
  <si>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</si>
  <si>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</si>
  <si>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</si>
  <si>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</si>
  <si>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</si>
  <si>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</si>
  <si>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</si>
  <si>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</si>
  <si>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</si>
  <si>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</si>
  <si>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</si>
  <si>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</si>
  <si>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</si>
  <si>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</si>
  <si>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</si>
  <si>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</si>
  <si>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</si>
  <si>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</si>
  <si>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</si>
  <si>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</si>
  <si>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</si>
  <si>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</si>
  <si>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</si>
  <si>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</si>
  <si>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</si>
  <si>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</si>
  <si>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</si>
  <si>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</si>
  <si>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</si>
  <si>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</si>
  <si>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</si>
  <si>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</si>
  <si>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</si>
  <si>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</si>
  <si>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</si>
  <si>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</si>
  <si>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</si>
  <si>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</si>
  <si>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</si>
  <si>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</si>
  <si>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</si>
  <si>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</si>
  <si>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</si>
  <si>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</si>
  <si>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</si>
  <si>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</si>
  <si>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</si>
  <si>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</si>
  <si>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</si>
  <si>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</si>
  <si>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</si>
  <si>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</si>
  <si>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</si>
  <si>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</si>
  <si>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</si>
  <si>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</si>
  <si>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</si>
  <si>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</si>
  <si>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</si>
  <si>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</si>
  <si>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</si>
  <si>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</si>
  <si>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</si>
  <si>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</si>
  <si>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</si>
  <si>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</si>
  <si>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</si>
  <si>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</si>
  <si>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</si>
  <si>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</si>
  <si>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</si>
  <si>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</si>
  <si>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</si>
  <si>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</si>
  <si>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</si>
  <si>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</si>
  <si>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</si>
  <si>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</si>
  <si>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</si>
  <si>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</si>
  <si>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</si>
  <si>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</si>
  <si>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</si>
  <si>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</si>
  <si>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</si>
  <si>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</si>
  <si>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</si>
  <si>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</si>
  <si>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</si>
  <si>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</si>
  <si>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</si>
  <si>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</si>
  <si>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</si>
  <si>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</si>
  <si>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</si>
  <si>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</si>
  <si>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</si>
  <si>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</si>
  <si>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</si>
  <si>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</si>
  <si>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</si>
  <si>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</si>
  <si>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</si>
  <si>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</si>
  <si>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</si>
  <si>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</si>
  <si>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</si>
  <si>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</si>
  <si>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</si>
  <si>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</si>
  <si>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</si>
  <si>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</si>
  <si>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</si>
  <si>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</si>
  <si>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</si>
  <si>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</si>
  <si>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</si>
  <si>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</si>
  <si>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</si>
  <si>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</si>
  <si>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</si>
  <si>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</si>
  <si>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</si>
  <si>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</si>
  <si>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</si>
  <si>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</si>
  <si>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</si>
  <si>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</si>
  <si>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</si>
  <si>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</si>
  <si>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</si>
  <si>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</si>
  <si>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</si>
  <si>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</si>
  <si>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</si>
  <si>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</si>
  <si>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</si>
  <si>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</si>
  <si>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</si>
  <si>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</si>
  <si>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</si>
  <si>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</si>
  <si>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</si>
  <si>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</si>
  <si>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</si>
  <si>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</si>
  <si>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</si>
  <si>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</si>
  <si>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</si>
  <si>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</si>
  <si>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</si>
  <si>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</si>
  <si>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</si>
  <si>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</si>
  <si>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</si>
  <si>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</si>
  <si>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</si>
  <si>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</si>
  <si>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</si>
  <si>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</si>
  <si>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</si>
  <si>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</si>
  <si>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</si>
  <si>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</si>
  <si>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</si>
  <si>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</si>
  <si>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</si>
  <si>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</si>
  <si>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</si>
  <si>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</si>
  <si>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</si>
  <si>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</si>
  <si>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</si>
  <si>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</si>
  <si>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</si>
  <si>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</si>
  <si>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</si>
  <si>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</si>
  <si>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</si>
  <si>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</si>
  <si>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</si>
  <si>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</si>
  <si>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</si>
  <si>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</si>
  <si>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</si>
  <si>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</si>
  <si>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</si>
  <si>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</si>
  <si>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</si>
  <si>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</si>
  <si>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</si>
  <si>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</si>
  <si>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</si>
  <si>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</si>
  <si>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</si>
  <si>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</si>
  <si>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</si>
  <si>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</si>
  <si>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</si>
  <si>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</si>
  <si>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</si>
  <si>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</si>
  <si>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</si>
  <si>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</si>
  <si>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</si>
  <si>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</si>
  <si>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</si>
  <si>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</si>
  <si>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</si>
  <si>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</si>
  <si>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</si>
  <si>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</si>
  <si>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</si>
  <si>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</si>
  <si>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</si>
  <si>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</si>
  <si>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</si>
  <si>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</si>
  <si>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</si>
  <si>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</si>
  <si>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</si>
  <si>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</si>
  <si>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</si>
  <si>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</si>
  <si>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</si>
  <si>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</si>
  <si>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</si>
  <si>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</si>
  <si>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</si>
  <si>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</si>
  <si>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</si>
  <si>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</si>
  <si>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</si>
  <si>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</si>
  <si>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</si>
  <si>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</si>
  <si>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</si>
  <si>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</si>
  <si>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</si>
  <si>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</si>
  <si>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</si>
  <si>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</si>
  <si>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</si>
  <si>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</si>
  <si>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</si>
  <si>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</si>
  <si>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</si>
  <si>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</si>
  <si>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</si>
  <si>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</si>
  <si>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</si>
  <si>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</si>
  <si>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</si>
  <si>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</si>
  <si>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</si>
  <si>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</si>
  <si>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</si>
  <si>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</si>
  <si>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</si>
  <si>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</si>
  <si>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</si>
  <si>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</si>
  <si>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</si>
  <si>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</si>
  <si>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</si>
  <si>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</si>
  <si>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</si>
  <si>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</si>
  <si>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</si>
  <si>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</si>
  <si>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</si>
  <si>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</si>
  <si>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</si>
  <si>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</si>
  <si>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</si>
  <si>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</si>
  <si>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</si>
  <si>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</si>
  <si>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</si>
  <si>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</si>
  <si>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</si>
  <si>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</si>
  <si>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</si>
  <si>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</si>
  <si>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</si>
  <si>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</si>
  <si>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</si>
  <si>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</si>
  <si>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</si>
  <si>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</si>
  <si>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</si>
  <si>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</si>
  <si>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</si>
  <si>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</si>
  <si>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</si>
  <si>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</si>
  <si>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</si>
  <si>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</si>
  <si>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</si>
  <si>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</si>
  <si>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</si>
  <si>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</si>
  <si>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</si>
  <si>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</si>
  <si>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</si>
  <si>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</si>
  <si>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</si>
  <si>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</si>
  <si>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</si>
  <si>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</si>
  <si>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</si>
  <si>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</si>
  <si>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</si>
  <si>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</si>
  <si>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</si>
  <si>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</si>
  <si>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</si>
  <si>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</si>
  <si>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</si>
  <si>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</si>
  <si>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</si>
  <si>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</si>
  <si>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</si>
  <si>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</si>
  <si>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</si>
  <si>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</si>
  <si>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</si>
  <si>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</si>
  <si>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</si>
  <si>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</si>
  <si>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</si>
  <si>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</si>
  <si>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</si>
  <si>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</si>
  <si>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</si>
  <si>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</si>
  <si>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</si>
  <si>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</si>
  <si>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</si>
  <si>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</si>
  <si>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</si>
  <si>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</si>
  <si>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</si>
  <si>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</si>
  <si>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</si>
  <si>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</si>
  <si>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</si>
  <si>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</si>
  <si>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</si>
  <si>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</si>
  <si>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</si>
  <si>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</si>
  <si>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</si>
  <si>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</si>
  <si>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</si>
  <si>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</si>
  <si>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</si>
  <si>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</si>
  <si>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</si>
  <si>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</si>
  <si>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</si>
  <si>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</si>
  <si>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</si>
  <si>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</si>
  <si>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</si>
  <si>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</si>
  <si>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</si>
  <si>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</si>
  <si>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</si>
  <si>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</si>
  <si>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</si>
  <si>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</si>
  <si>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</si>
  <si>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</si>
  <si>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</si>
  <si>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</si>
  <si>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</si>
  <si>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</si>
  <si>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</si>
  <si>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</si>
  <si>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</si>
  <si>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</si>
  <si>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</si>
  <si>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</si>
  <si>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</si>
  <si>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</si>
  <si>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</si>
  <si>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</si>
  <si>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</si>
  <si>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</si>
  <si>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</si>
  <si>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</si>
  <si>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</si>
  <si>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</si>
  <si>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</si>
  <si>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</si>
  <si>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</si>
  <si>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</si>
  <si>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</si>
  <si>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</si>
  <si>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</si>
  <si>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</si>
  <si>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</si>
  <si>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</si>
  <si>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</si>
  <si>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</si>
  <si>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</si>
  <si>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</si>
  <si>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</si>
  <si>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</si>
  <si>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</si>
  <si>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</si>
  <si>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</si>
  <si>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</si>
  <si>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</si>
  <si>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</si>
  <si>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</si>
  <si>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</si>
  <si>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</si>
  <si>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</si>
  <si>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</si>
  <si>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</si>
  <si>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</si>
  <si>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</si>
  <si>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</si>
  <si>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</si>
  <si>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</si>
  <si>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</si>
  <si>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</si>
  <si>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</si>
  <si>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</si>
  <si>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</si>
  <si>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</si>
  <si>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</si>
  <si>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</si>
  <si>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</si>
  <si>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</si>
  <si>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</si>
  <si>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</si>
  <si>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</si>
  <si>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</si>
  <si>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</si>
  <si>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</si>
  <si>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</si>
  <si>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</si>
  <si>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</si>
  <si>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</si>
  <si>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</si>
  <si>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</si>
  <si>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</si>
  <si>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</si>
  <si>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</si>
  <si>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</si>
  <si>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</si>
  <si>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</si>
  <si>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</si>
  <si>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</si>
  <si>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</si>
  <si>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</si>
  <si>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</si>
  <si>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</si>
  <si>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</si>
  <si>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</si>
  <si>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</si>
  <si>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</si>
  <si>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</si>
  <si>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</si>
  <si>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</si>
  <si>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</si>
  <si>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</si>
  <si>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</si>
  <si>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</si>
  <si>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</si>
  <si>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</si>
  <si>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</si>
  <si>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</si>
  <si>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</si>
  <si>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</si>
  <si>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</si>
  <si>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</si>
  <si>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</si>
  <si>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</si>
  <si>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</si>
  <si>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</si>
  <si>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</si>
  <si>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</si>
  <si>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</si>
  <si>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</si>
  <si>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</si>
  <si>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</si>
  <si>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</si>
  <si>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</si>
  <si>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</si>
  <si>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</si>
  <si>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</si>
  <si>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</si>
  <si>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</si>
  <si>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</si>
  <si>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</si>
  <si>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</si>
  <si>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</si>
  <si>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</si>
  <si>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</si>
  <si>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</si>
  <si>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</si>
  <si>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</si>
  <si>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</si>
  <si>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</si>
  <si>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</si>
  <si>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</si>
  <si>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</si>
  <si>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</si>
  <si>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</si>
  <si>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</si>
  <si>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</si>
  <si>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</si>
  <si>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</si>
  <si>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</si>
  <si>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</si>
  <si>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</si>
  <si>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</si>
  <si>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</si>
  <si>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</si>
  <si>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</si>
  <si>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</si>
  <si>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</si>
  <si>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</si>
  <si>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</si>
  <si>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</si>
  <si>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</si>
  <si>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</si>
  <si>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</si>
  <si>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</si>
  <si>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</si>
  <si>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</si>
  <si>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</si>
  <si>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</si>
  <si>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</si>
  <si>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</si>
  <si>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</si>
  <si>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</si>
  <si>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</si>
  <si>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</si>
  <si>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</si>
  <si>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</si>
  <si>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</si>
  <si>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</si>
  <si>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</si>
  <si>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</si>
  <si>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</si>
  <si>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</si>
  <si>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</si>
  <si>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</si>
  <si>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</si>
  <si>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</si>
  <si>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</si>
  <si>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</si>
  <si>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</si>
  <si>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</si>
  <si>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</si>
  <si>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</si>
  <si>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</si>
  <si>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</si>
  <si>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</si>
  <si>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</si>
  <si>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</si>
  <si>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</si>
  <si>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</si>
  <si>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</si>
  <si>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</si>
  <si>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</si>
  <si>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</si>
  <si>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</si>
  <si>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</si>
  <si>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</si>
  <si>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</si>
  <si>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</si>
  <si>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</si>
  <si>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</si>
  <si>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</si>
  <si>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</si>
  <si>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</si>
  <si>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</si>
  <si>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</si>
  <si>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</si>
  <si>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</si>
  <si>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</si>
  <si>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</si>
  <si>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</si>
  <si>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</si>
  <si>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</si>
  <si>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</si>
  <si>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</si>
  <si>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</si>
  <si>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</si>
  <si>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</si>
  <si>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</si>
  <si>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</si>
  <si>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</si>
  <si>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</si>
  <si>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</si>
  <si>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</si>
  <si>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</si>
  <si>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</si>
  <si>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</si>
  <si>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</si>
  <si>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</si>
  <si>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</si>
  <si>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</si>
  <si>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</si>
  <si>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</si>
  <si>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</si>
  <si>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</si>
  <si>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</si>
  <si>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</si>
  <si>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</si>
  <si>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</si>
  <si>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</si>
  <si>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</si>
  <si>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</si>
  <si>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</si>
  <si>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</si>
  <si>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</si>
  <si>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</si>
  <si>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</si>
  <si>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</si>
  <si>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</si>
  <si>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</si>
  <si>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</si>
  <si>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</si>
  <si>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</si>
  <si>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</si>
  <si>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</si>
  <si>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</si>
  <si>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</si>
  <si>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</si>
  <si>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</si>
  <si>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</si>
  <si>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</si>
  <si>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</si>
  <si>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</si>
  <si>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</si>
  <si>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</si>
  <si>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</si>
  <si>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</si>
  <si>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</si>
  <si>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</si>
  <si>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</si>
  <si>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</si>
  <si>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</si>
  <si>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</si>
  <si>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</si>
  <si>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</si>
  <si>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</si>
  <si>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</si>
  <si>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</si>
  <si>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</si>
  <si>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</si>
  <si>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</si>
  <si>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</si>
  <si>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</si>
  <si>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</si>
  <si>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</si>
  <si>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</si>
  <si>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</si>
  <si>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</si>
  <si>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</si>
  <si>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</si>
  <si>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</si>
  <si>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</si>
  <si>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</si>
  <si>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</si>
  <si>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</si>
  <si>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</si>
  <si>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</si>
  <si>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</si>
  <si>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</si>
  <si>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</si>
  <si>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</si>
  <si>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</si>
  <si>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</si>
  <si>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</si>
  <si>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</si>
  <si>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</si>
  <si>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</si>
  <si>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</si>
  <si>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</si>
  <si>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</si>
  <si>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</si>
  <si>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</si>
  <si>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</si>
  <si>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</si>
  <si>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</si>
  <si>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</si>
  <si>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</si>
  <si>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</si>
  <si>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</si>
  <si>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</si>
  <si>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</si>
  <si>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</si>
  <si>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</si>
  <si>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</si>
  <si>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</si>
  <si>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</si>
  <si>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</si>
  <si>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</si>
  <si>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</si>
  <si>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</si>
  <si>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</si>
  <si>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</si>
  <si>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</si>
  <si>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</si>
  <si>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</si>
  <si>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</si>
  <si>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</si>
  <si>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</si>
  <si>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</si>
  <si>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</si>
  <si>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</si>
  <si>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</si>
  <si>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</si>
  <si>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</si>
  <si>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</si>
  <si>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</si>
  <si>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</si>
  <si>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</si>
  <si>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</si>
  <si>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</si>
  <si>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</si>
  <si>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</si>
  <si>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</si>
  <si>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</si>
  <si>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</si>
  <si>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</si>
  <si>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</si>
  <si>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</si>
  <si>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</si>
  <si>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</si>
  <si>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</si>
  <si>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</si>
  <si>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</si>
  <si>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</si>
  <si>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</si>
  <si>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</si>
  <si>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</si>
  <si>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</si>
  <si>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</si>
  <si>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</si>
  <si>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</si>
  <si>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</si>
  <si>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</si>
  <si>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</si>
  <si>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</si>
  <si>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</si>
  <si>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</si>
  <si>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</si>
  <si>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</si>
  <si>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</si>
  <si>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</si>
  <si>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</si>
  <si>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</si>
  <si>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</si>
  <si>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</si>
  <si>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</si>
  <si>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</si>
  <si>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</si>
  <si>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</si>
  <si>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</si>
  <si>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</si>
  <si>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</si>
  <si>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</si>
  <si>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</si>
  <si>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</si>
  <si>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</si>
  <si>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</si>
  <si>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</si>
  <si>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</si>
  <si>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</si>
  <si>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</si>
  <si>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</si>
  <si>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</si>
  <si>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</si>
  <si>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</si>
  <si>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</si>
  <si>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</si>
  <si>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</si>
  <si>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</si>
  <si>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</si>
  <si>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</si>
  <si>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</si>
  <si>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</si>
  <si>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</si>
  <si>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</si>
  <si>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</si>
  <si>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</si>
  <si>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</si>
  <si>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</si>
  <si>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</si>
  <si>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</si>
  <si>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</si>
  <si>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</si>
  <si>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</si>
  <si>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</si>
  <si>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</si>
  <si>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</si>
  <si>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</si>
  <si>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</si>
  <si>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</si>
  <si>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</si>
  <si>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</si>
  <si>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</si>
  <si>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</si>
  <si>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</si>
  <si>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</si>
  <si>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</si>
  <si>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</si>
  <si>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</si>
  <si>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</si>
  <si>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</si>
  <si>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</si>
  <si>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</si>
  <si>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</si>
  <si>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</si>
  <si>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</si>
  <si>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</si>
  <si>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</si>
  <si>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</si>
  <si>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</si>
  <si>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</si>
  <si>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</si>
  <si>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</si>
  <si>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</si>
  <si>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</si>
  <si>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</si>
  <si>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</si>
  <si>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</si>
  <si>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</si>
  <si>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</si>
  <si>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</si>
  <si>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</si>
  <si>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</si>
  <si>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</si>
  <si>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</si>
  <si>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</si>
  <si>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</si>
  <si>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</si>
  <si>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</si>
  <si>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</si>
  <si>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</si>
  <si>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</si>
  <si>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</si>
  <si>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</si>
  <si>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</si>
  <si>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</si>
  <si>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</si>
  <si>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</si>
  <si>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</si>
  <si>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</si>
  <si>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</si>
  <si>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</si>
  <si>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</si>
  <si>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</si>
  <si>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</si>
  <si>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</si>
  <si>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</si>
  <si>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</si>
  <si>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</si>
  <si>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</si>
  <si>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</si>
  <si>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</si>
  <si>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</si>
  <si>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</si>
  <si>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</si>
  <si>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</si>
  <si>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</si>
  <si>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</si>
  <si>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</si>
  <si>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</si>
  <si>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</si>
  <si>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</si>
  <si>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</si>
  <si>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</si>
  <si>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</si>
  <si>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</si>
  <si>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</si>
  <si>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</si>
  <si>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</si>
  <si>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</si>
  <si>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</si>
  <si>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</si>
  <si>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</si>
  <si>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</si>
  <si>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</si>
  <si>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</si>
  <si>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</si>
  <si>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</si>
  <si>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</si>
  <si>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</si>
  <si>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</si>
  <si>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</si>
  <si>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</si>
  <si>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</si>
  <si>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</si>
  <si>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</si>
  <si>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</si>
  <si>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</si>
  <si>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</si>
  <si>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</si>
  <si>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</si>
  <si>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</si>
  <si>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</si>
  <si>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</si>
  <si>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</si>
  <si>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</si>
  <si>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</si>
  <si>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</si>
  <si>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</si>
  <si>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</si>
  <si>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</si>
  <si>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</si>
  <si>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</si>
  <si>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</si>
  <si>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</si>
  <si>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</si>
  <si>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</si>
  <si>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</si>
  <si>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</si>
  <si>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</si>
  <si>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</si>
  <si>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</si>
  <si>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</si>
  <si>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</si>
  <si>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</si>
  <si>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</si>
  <si>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</si>
  <si>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</si>
  <si>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</si>
  <si>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</si>
  <si>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</si>
  <si>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</si>
  <si>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</si>
  <si>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</si>
  <si>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</si>
  <si>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</si>
  <si>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</si>
  <si>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</si>
  <si>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</si>
  <si>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</si>
  <si>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</si>
  <si>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</si>
  <si>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</si>
  <si>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</si>
  <si>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</si>
  <si>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</si>
  <si>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</si>
  <si>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</si>
  <si>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</si>
  <si>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</si>
  <si>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</si>
  <si>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</si>
  <si>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</si>
  <si>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</si>
  <si>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</si>
  <si>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</si>
  <si>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</si>
  <si>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</si>
  <si>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</si>
  <si>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</si>
  <si>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</si>
  <si>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</si>
  <si>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</si>
  <si>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</si>
  <si>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</si>
  <si>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</si>
  <si>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</si>
  <si>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</si>
  <si>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</si>
  <si>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</si>
  <si>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</si>
  <si>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</si>
  <si>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</si>
  <si>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</si>
  <si>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</si>
  <si>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</si>
  <si>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</si>
  <si>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</si>
  <si>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</si>
  <si>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</si>
  <si>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</si>
  <si>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</si>
  <si>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</si>
  <si>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</si>
  <si>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</si>
  <si>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</si>
  <si>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</si>
  <si>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</si>
  <si>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</si>
  <si>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</si>
  <si>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</si>
  <si>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</si>
  <si>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</si>
  <si>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</si>
  <si>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</si>
  <si>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</si>
  <si>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</si>
  <si>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</si>
  <si>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</si>
  <si>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</si>
  <si>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</si>
  <si>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</si>
  <si>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</si>
  <si>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</si>
  <si>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</si>
  <si>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</si>
  <si>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</si>
  <si>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</si>
  <si>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</si>
  <si>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</si>
  <si>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</si>
  <si>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</si>
  <si>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</si>
  <si>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</si>
  <si>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</si>
  <si>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</si>
  <si>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</si>
  <si>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</si>
  <si>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</si>
  <si>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</si>
  <si>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</si>
  <si>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</si>
  <si>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</si>
  <si>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</si>
  <si>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</si>
  <si>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</si>
  <si>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</si>
  <si>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</si>
  <si>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</si>
  <si>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</si>
  <si>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</si>
  <si>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</si>
  <si>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</si>
  <si>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</si>
  <si>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</si>
  <si>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</si>
  <si>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</si>
  <si>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</si>
  <si>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</si>
  <si>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</si>
  <si>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</si>
  <si>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</si>
  <si>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</si>
  <si>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</si>
  <si>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</si>
  <si>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</si>
  <si>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</si>
  <si>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</si>
  <si>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</si>
  <si>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</si>
  <si>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</si>
  <si>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</si>
  <si>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</si>
  <si>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</si>
  <si>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</si>
  <si>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</si>
  <si>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</si>
  <si>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</si>
  <si>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</si>
  <si>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</si>
  <si>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</si>
  <si>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</si>
  <si>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</si>
  <si>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</si>
  <si>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</si>
  <si>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</si>
  <si>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</si>
  <si>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</si>
  <si>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</si>
  <si>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</si>
  <si>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</si>
  <si>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</si>
  <si>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</si>
  <si>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</si>
  <si>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</si>
  <si>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</si>
  <si>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</si>
  <si>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</si>
  <si>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</si>
  <si>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</si>
  <si>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</si>
  <si>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</si>
  <si>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</si>
  <si>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</si>
  <si>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</si>
  <si>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</si>
  <si>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</si>
  <si>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</si>
  <si>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</si>
  <si>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</si>
  <si>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</si>
  <si>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</si>
  <si>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</si>
  <si>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</si>
  <si>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</si>
  <si>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</si>
  <si>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</si>
  <si>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</si>
  <si>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</si>
  <si>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</si>
  <si>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</si>
  <si>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</si>
  <si>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</si>
  <si>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</si>
  <si>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</si>
  <si>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</si>
  <si>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</si>
  <si>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</si>
  <si>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</si>
  <si>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</si>
  <si>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</si>
  <si>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</si>
  <si>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</si>
  <si>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</si>
  <si>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</si>
  <si>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</si>
  <si>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</si>
  <si>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</si>
  <si>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</si>
  <si>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</si>
  <si>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</si>
  <si>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</si>
  <si>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</si>
  <si>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</si>
  <si>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</si>
  <si>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</si>
  <si>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</si>
  <si>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</si>
  <si>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</si>
  <si>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</si>
  <si>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</si>
  <si>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</si>
  <si>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</si>
  <si>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</si>
  <si>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</si>
  <si>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</si>
  <si>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</si>
  <si>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</si>
  <si>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</si>
  <si>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</si>
  <si>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</si>
  <si>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</si>
  <si>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</si>
  <si>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</si>
  <si>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</si>
  <si>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</si>
  <si>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</si>
  <si>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</si>
  <si>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</si>
  <si>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</si>
  <si>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</si>
  <si>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</si>
  <si>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</si>
  <si>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</si>
  <si>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</si>
  <si>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</si>
  <si>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</si>
  <si>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</si>
  <si>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</si>
  <si>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</si>
  <si>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</si>
  <si>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</si>
  <si>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</si>
  <si>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</si>
  <si>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</si>
  <si>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</si>
  <si>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</si>
  <si>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</si>
  <si>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</si>
  <si>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</si>
  <si>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</si>
  <si>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</si>
  <si>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</si>
  <si>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</si>
  <si>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</si>
  <si>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</si>
  <si>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</si>
  <si>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</si>
  <si>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</si>
  <si>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</si>
  <si>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</si>
  <si>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</si>
  <si>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</si>
  <si>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</si>
  <si>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</si>
  <si>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</si>
  <si>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</si>
  <si>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</si>
  <si>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</si>
  <si>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</si>
  <si>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</si>
  <si>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</si>
  <si>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</si>
  <si>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</si>
  <si>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</si>
  <si>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</si>
  <si>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</si>
  <si>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</si>
  <si>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</si>
  <si>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</si>
  <si>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</si>
  <si>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</si>
  <si>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</si>
  <si>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</si>
  <si>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</si>
  <si>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</si>
  <si>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</si>
  <si>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</si>
  <si>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</si>
  <si>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</si>
  <si>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</si>
  <si>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</si>
  <si>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</si>
  <si>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</si>
  <si>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</si>
  <si>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</si>
  <si>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</si>
  <si>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</si>
  <si>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</si>
  <si>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</si>
  <si>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</si>
  <si>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</si>
  <si>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</si>
  <si>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</si>
  <si>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</si>
  <si>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</si>
  <si>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</si>
  <si>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</si>
  <si>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</si>
  <si>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</si>
  <si>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</si>
  <si>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</si>
  <si>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</si>
  <si>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</si>
  <si>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</si>
  <si>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</si>
  <si>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</si>
  <si>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</si>
  <si>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</si>
  <si>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</si>
  <si>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</si>
  <si>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</si>
  <si>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</si>
  <si>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</si>
  <si>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</si>
  <si>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</si>
  <si>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</si>
  <si>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</si>
  <si>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</si>
  <si>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</si>
  <si>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</si>
  <si>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</si>
  <si>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</si>
  <si>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</si>
  <si>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</si>
  <si>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</si>
  <si>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</si>
  <si>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</si>
  <si>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</si>
  <si>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</si>
  <si>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</si>
  <si>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</si>
  <si>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</si>
  <si>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</si>
  <si>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</si>
  <si>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</si>
  <si>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</si>
  <si>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</si>
  <si>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</si>
  <si>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</si>
  <si>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</si>
  <si>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</si>
  <si>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</si>
  <si>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</si>
  <si>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</si>
  <si>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</si>
  <si>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</si>
  <si>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</si>
  <si>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</si>
  <si>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</si>
  <si>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</si>
  <si>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</si>
  <si>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</si>
  <si>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</si>
  <si>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</si>
  <si>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</si>
  <si>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</si>
  <si>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</si>
  <si>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</si>
  <si>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</si>
  <si>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</si>
  <si>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</si>
  <si>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</si>
  <si>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</si>
  <si>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</si>
  <si>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</si>
  <si>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</si>
  <si>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</si>
  <si>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</si>
  <si>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</si>
  <si>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</si>
  <si>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</si>
  <si>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</si>
  <si>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</si>
  <si>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</si>
  <si>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</si>
  <si>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</si>
  <si>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</si>
  <si>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</si>
  <si>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</si>
  <si>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</si>
  <si>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</si>
  <si>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</si>
  <si>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</si>
  <si>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</si>
  <si>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</si>
  <si>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</si>
  <si>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</si>
  <si>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</si>
  <si>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</si>
  <si>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</si>
  <si>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</si>
  <si>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</si>
  <si>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</si>
  <si>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</si>
  <si>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</si>
  <si>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</si>
  <si>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</si>
  <si>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</si>
  <si>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</si>
  <si>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</si>
  <si>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</si>
  <si>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</si>
  <si>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</si>
  <si>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</si>
  <si>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</si>
  <si>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</si>
  <si>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</si>
  <si>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</si>
  <si>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</si>
  <si>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</si>
  <si>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</si>
  <si>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</si>
  <si>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</si>
  <si>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</si>
  <si>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</si>
  <si>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</si>
  <si>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</si>
  <si>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</si>
  <si>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</si>
  <si>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</si>
  <si>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</si>
  <si>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</si>
  <si>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</si>
  <si>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</si>
  <si>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</si>
  <si>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</si>
  <si>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</si>
  <si>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</si>
  <si>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</si>
  <si>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</si>
  <si>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</si>
  <si>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</si>
  <si>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</si>
  <si>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</si>
  <si>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</si>
  <si>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</si>
  <si>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</si>
  <si>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</si>
  <si>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</si>
  <si>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</si>
  <si>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</si>
  <si>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</si>
  <si>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</si>
  <si>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</si>
  <si>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</si>
  <si>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</si>
  <si>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</si>
  <si>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</si>
  <si>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</si>
  <si>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</si>
  <si>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</si>
  <si>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</si>
  <si>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</si>
  <si>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</si>
  <si>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</si>
  <si>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</si>
  <si>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</si>
  <si>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</si>
  <si>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</si>
  <si>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</si>
  <si>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</si>
  <si>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</si>
  <si>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</si>
  <si>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</si>
  <si>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</si>
  <si>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</si>
  <si>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</si>
  <si>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</si>
  <si>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</si>
  <si>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</si>
  <si>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</si>
  <si>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</si>
  <si>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</si>
  <si>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</si>
  <si>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</si>
  <si>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</si>
  <si>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</si>
  <si>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</si>
  <si>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</si>
  <si>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</si>
  <si>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</si>
  <si>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</si>
  <si>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</si>
  <si>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</si>
  <si>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</si>
  <si>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</si>
  <si>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</si>
  <si>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</si>
  <si>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</si>
  <si>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</si>
  <si>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</si>
  <si>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</si>
  <si>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</si>
  <si>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</si>
  <si>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</si>
  <si>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</si>
  <si>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</si>
  <si>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</si>
  <si>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</si>
  <si>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</si>
  <si>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</si>
  <si>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</si>
  <si>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</si>
  <si>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</si>
  <si>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</si>
  <si>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</si>
  <si>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</si>
  <si>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</si>
  <si>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</si>
  <si>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</si>
  <si>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</si>
  <si>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</si>
  <si>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</si>
  <si>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</si>
  <si>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</si>
  <si>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</si>
  <si>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</si>
  <si>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</si>
  <si>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</si>
  <si>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</si>
  <si>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</si>
  <si>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</si>
  <si>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</si>
  <si>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</si>
  <si>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</si>
  <si>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</si>
  <si>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</si>
  <si>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</si>
  <si>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</si>
  <si>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</si>
  <si>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</si>
  <si>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</si>
  <si>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</si>
  <si>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</si>
  <si>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</si>
  <si>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</si>
  <si>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</si>
  <si>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</si>
  <si>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</si>
  <si>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</si>
  <si>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</si>
  <si>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</si>
  <si>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</si>
  <si>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</si>
  <si>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</si>
  <si>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</si>
  <si>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</si>
  <si>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</si>
  <si>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</si>
  <si>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</si>
  <si>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</si>
  <si>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</si>
  <si>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</si>
  <si>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</si>
  <si>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</si>
  <si>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</si>
  <si>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</si>
  <si>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</si>
  <si>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</si>
  <si>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</si>
  <si>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</si>
  <si>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</si>
  <si>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</si>
  <si>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</si>
  <si>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</si>
  <si>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</si>
  <si>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</si>
  <si>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</si>
  <si>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</si>
  <si>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</si>
  <si>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</si>
  <si>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</si>
  <si>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</si>
  <si>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</si>
  <si>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</si>
  <si>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</si>
  <si>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</si>
  <si>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</si>
  <si>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</si>
  <si>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</si>
  <si>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</si>
  <si>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</si>
  <si>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</si>
  <si>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</si>
  <si>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</si>
  <si>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</si>
  <si>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</si>
  <si>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</si>
  <si>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</si>
  <si>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</si>
  <si>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</si>
  <si>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</si>
  <si>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</si>
  <si>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</si>
  <si>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</si>
  <si>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</si>
  <si>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</si>
  <si>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</si>
  <si>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</si>
  <si>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</si>
  <si>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</si>
  <si>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</si>
  <si>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</si>
  <si>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</si>
  <si>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</si>
  <si>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</si>
  <si>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</si>
  <si>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</si>
  <si>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</si>
  <si>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</si>
  <si>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</si>
  <si>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</si>
  <si>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</si>
  <si>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</si>
  <si>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</si>
  <si>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</si>
  <si>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</si>
  <si>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</si>
  <si>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</si>
  <si>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</si>
  <si>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</si>
  <si>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</si>
  <si>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</si>
  <si>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</si>
  <si>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</si>
  <si>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</si>
  <si>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</si>
  <si>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</si>
  <si>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</si>
  <si>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</si>
  <si>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</si>
  <si>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</si>
  <si>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</si>
  <si>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</si>
  <si>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</si>
  <si>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</si>
  <si>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</si>
  <si>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</si>
  <si>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</si>
  <si>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</si>
  <si>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</si>
  <si>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</si>
  <si>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</si>
  <si>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</si>
  <si>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</si>
  <si>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</si>
  <si>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</si>
  <si>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</si>
  <si>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</si>
  <si>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</si>
  <si>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</si>
  <si>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</si>
  <si>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</si>
  <si>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</si>
  <si>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</si>
  <si>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</si>
  <si>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</si>
  <si>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</si>
  <si>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</si>
  <si>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</si>
  <si>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</si>
  <si>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</si>
  <si>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</si>
  <si>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</si>
  <si>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</si>
  <si>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</si>
  <si>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</si>
  <si>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</si>
  <si>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</si>
  <si>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</si>
  <si>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</si>
  <si>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</si>
  <si>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</si>
  <si>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</si>
  <si>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</si>
  <si>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</si>
  <si>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</si>
  <si>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</si>
  <si>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</si>
  <si>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</si>
  <si>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</si>
  <si>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</si>
  <si>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</si>
  <si>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</si>
  <si>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</si>
  <si>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</si>
  <si>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</si>
  <si>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</si>
  <si>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</si>
  <si>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</si>
  <si>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</si>
  <si>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</si>
  <si>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</si>
  <si>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</si>
  <si>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</si>
  <si>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</si>
  <si>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</si>
  <si>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</si>
  <si>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</si>
  <si>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</si>
  <si>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</si>
  <si>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</si>
  <si>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</si>
  <si>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</si>
  <si>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</si>
  <si>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</si>
  <si>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</si>
  <si>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</si>
  <si>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</si>
  <si>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</si>
  <si>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</si>
  <si>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</si>
  <si>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</si>
  <si>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</si>
  <si>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</si>
  <si>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</si>
  <si>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</si>
  <si>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</si>
  <si>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</si>
  <si>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</si>
  <si>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</si>
  <si>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</si>
  <si>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</si>
  <si>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</si>
  <si>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</si>
  <si>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</si>
  <si>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</si>
  <si>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</si>
  <si>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</si>
  <si>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</si>
  <si>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</si>
  <si>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</si>
  <si>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</si>
  <si>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</si>
  <si>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</si>
  <si>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</si>
  <si>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</si>
  <si>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</si>
  <si>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</si>
  <si>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</si>
  <si>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</si>
  <si>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</si>
  <si>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</si>
  <si>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</si>
  <si>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</si>
  <si>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</si>
  <si>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</si>
  <si>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</si>
  <si>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</si>
  <si>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</si>
  <si>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</si>
  <si>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</si>
  <si>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</si>
  <si>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</si>
  <si>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</si>
  <si>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</si>
  <si>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</si>
  <si>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</si>
  <si>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</si>
  <si>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</si>
  <si>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</si>
  <si>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</si>
  <si>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</si>
  <si>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</si>
  <si>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</si>
  <si>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</si>
  <si>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</si>
  <si>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</si>
  <si>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</si>
  <si>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</si>
  <si>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</si>
  <si>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</si>
  <si>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</si>
  <si>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</si>
  <si>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</si>
  <si>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</si>
  <si>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</si>
  <si>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</si>
  <si>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</si>
  <si>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</si>
  <si>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</si>
  <si>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</si>
  <si>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</si>
  <si>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</si>
  <si>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</si>
  <si>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</si>
  <si>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</si>
  <si>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</si>
  <si>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</si>
  <si>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</si>
  <si>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</si>
  <si>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</si>
  <si>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</si>
  <si>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</si>
  <si>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</si>
  <si>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</si>
  <si>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</si>
  <si>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</si>
  <si>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</si>
  <si>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</si>
  <si>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</si>
  <si>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</si>
  <si>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</si>
  <si>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</si>
  <si>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</si>
  <si>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</si>
  <si>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</si>
  <si>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</si>
  <si>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</si>
  <si>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</si>
  <si>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</si>
  <si>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</si>
  <si>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</si>
  <si>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</si>
  <si>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</si>
  <si>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</si>
  <si>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</si>
  <si>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</si>
  <si>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</si>
  <si>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</si>
  <si>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</si>
  <si>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</si>
  <si>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</si>
  <si>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</si>
  <si>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</si>
  <si>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</si>
  <si>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</si>
  <si>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</si>
  <si>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</si>
  <si>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</si>
  <si>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</si>
  <si>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</si>
  <si>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</si>
  <si>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</si>
  <si>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</si>
  <si>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</si>
  <si>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</si>
  <si>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</si>
  <si>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</si>
  <si>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</si>
  <si>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</si>
  <si>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</si>
  <si>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</si>
  <si>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</si>
  <si>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</si>
  <si>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</si>
  <si>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</si>
  <si>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</si>
  <si>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</si>
  <si>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</si>
  <si>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</si>
  <si>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</si>
  <si>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</si>
  <si>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</si>
  <si>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</si>
  <si>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</si>
  <si>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</si>
  <si>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</si>
  <si>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</si>
  <si>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</si>
  <si>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</si>
  <si>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</si>
  <si>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</si>
  <si>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</si>
  <si>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</si>
  <si>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</si>
  <si>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</si>
  <si>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</si>
  <si>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</si>
  <si>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</si>
  <si>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</si>
  <si>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</si>
  <si>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</si>
  <si>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</si>
  <si>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</si>
  <si>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</si>
  <si>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</si>
  <si>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</si>
  <si>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</si>
  <si>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</si>
  <si>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</si>
  <si>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</si>
  <si>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</si>
  <si>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</si>
  <si>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</si>
  <si>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</si>
  <si>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</si>
  <si>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</si>
  <si>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</si>
  <si>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</si>
  <si>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</si>
  <si>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</si>
  <si>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</si>
  <si>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</si>
  <si>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</si>
  <si>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</si>
  <si>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</si>
  <si>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</si>
  <si>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</si>
  <si>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</si>
  <si>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</si>
  <si>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</si>
  <si>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</si>
  <si>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</si>
  <si>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</si>
  <si>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</si>
  <si>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</si>
  <si>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</si>
  <si>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</si>
  <si>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</si>
  <si>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</si>
  <si>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</si>
  <si>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</si>
  <si>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</si>
  <si>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</si>
  <si>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</si>
  <si>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</si>
  <si>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</si>
  <si>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</si>
  <si>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</si>
  <si>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</si>
  <si>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</si>
  <si>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</si>
  <si>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</si>
  <si>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</si>
  <si>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</si>
  <si>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</si>
  <si>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</si>
  <si>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</si>
  <si>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</si>
  <si>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</si>
  <si>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</si>
  <si>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</si>
  <si>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</si>
  <si>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</si>
  <si>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</si>
  <si>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</si>
  <si>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</si>
  <si>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</si>
  <si>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</si>
  <si>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</si>
  <si>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</si>
  <si>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</si>
  <si>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</si>
  <si>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</si>
  <si>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</si>
  <si>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</si>
  <si>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</si>
  <si>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</si>
  <si>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</si>
  <si>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</si>
  <si>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</si>
  <si>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</si>
  <si>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</si>
  <si>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</si>
  <si>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</si>
  <si>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</si>
  <si>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</si>
  <si>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</si>
  <si>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</si>
  <si>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</si>
  <si>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</si>
  <si>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</si>
  <si>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</si>
  <si>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</si>
  <si>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</si>
  <si>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</si>
  <si>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</si>
  <si>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</si>
  <si>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</si>
  <si>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</si>
  <si>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</si>
  <si>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</si>
  <si>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</si>
  <si>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</si>
  <si>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</si>
  <si>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</si>
  <si>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</si>
  <si>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</si>
  <si>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</si>
  <si>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</si>
  <si>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</si>
  <si>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</si>
  <si>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</si>
  <si>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</si>
  <si>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</si>
  <si>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</si>
  <si>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</si>
  <si>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</si>
  <si>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</si>
  <si>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</si>
  <si>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</si>
  <si>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</si>
  <si>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</si>
  <si>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</si>
  <si>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</si>
  <si>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</si>
  <si>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</si>
  <si>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</si>
  <si>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</si>
  <si>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</si>
  <si>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</si>
  <si>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</si>
  <si>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</si>
  <si>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</si>
  <si>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</si>
  <si>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</si>
  <si>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</si>
  <si>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</si>
  <si>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</si>
  <si>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</si>
  <si>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</si>
  <si>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</si>
  <si>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</si>
  <si>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</si>
  <si>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</si>
  <si>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</si>
  <si>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</si>
  <si>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</si>
  <si>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</si>
  <si>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</si>
  <si>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</si>
  <si>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</si>
  <si>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</si>
  <si>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</si>
  <si>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</si>
  <si>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</si>
  <si>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</si>
  <si>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</si>
  <si>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</si>
  <si>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</si>
  <si>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</si>
  <si>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</si>
  <si>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</si>
  <si>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</si>
  <si>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</si>
  <si>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</si>
  <si>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</si>
  <si>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</si>
  <si>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</si>
  <si>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</si>
  <si>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</si>
  <si>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</si>
  <si>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</si>
  <si>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</si>
  <si>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</si>
  <si>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</si>
  <si>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</si>
  <si>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</si>
  <si>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</si>
  <si>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</si>
  <si>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</si>
  <si>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</si>
  <si>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</si>
  <si>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</si>
  <si>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</si>
  <si>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</si>
  <si>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</si>
  <si>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</si>
  <si>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</si>
  <si>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</si>
  <si>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</si>
  <si>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</si>
  <si>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</si>
  <si>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</si>
  <si>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</si>
  <si>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</si>
  <si>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</si>
  <si>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</si>
  <si>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</si>
  <si>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</si>
  <si>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</si>
  <si>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</si>
  <si>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</si>
  <si>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</si>
  <si>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</si>
  <si>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</si>
  <si>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</si>
  <si>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</si>
  <si>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</si>
  <si>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</si>
  <si>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</si>
  <si>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</si>
  <si>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</si>
  <si>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</si>
  <si>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</si>
  <si>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</si>
  <si>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</si>
  <si>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</si>
  <si>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</si>
  <si>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</si>
  <si>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</si>
  <si>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</si>
  <si>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</si>
  <si>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</si>
  <si>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</si>
  <si>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</si>
  <si>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</si>
  <si>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</si>
  <si>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</si>
  <si>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</si>
  <si>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</si>
  <si>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</si>
  <si>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</si>
  <si>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</si>
  <si>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</si>
  <si>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</si>
  <si>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</si>
  <si>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</si>
  <si>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</si>
  <si>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</si>
  <si>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</si>
  <si>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</si>
  <si>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</si>
  <si>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</si>
  <si>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</si>
  <si>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</si>
  <si>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</si>
  <si>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</si>
  <si>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</si>
  <si>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</si>
  <si>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</si>
  <si>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</si>
  <si>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</si>
  <si>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</si>
  <si>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</si>
  <si>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</si>
  <si>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</si>
  <si>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</si>
  <si>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</si>
  <si>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</si>
  <si>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</si>
  <si>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</si>
  <si>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</si>
  <si>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</si>
  <si>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</si>
  <si>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</si>
  <si>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</si>
  <si>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</si>
  <si>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</si>
  <si>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</si>
  <si>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</si>
  <si>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</si>
  <si>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</si>
  <si>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</si>
  <si>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</si>
  <si>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</si>
  <si>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</si>
  <si>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</si>
  <si>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</si>
  <si>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</si>
  <si>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</si>
  <si>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</si>
  <si>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</si>
  <si>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</si>
  <si>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</si>
  <si>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</si>
  <si>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</si>
  <si>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</si>
  <si>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</si>
  <si>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</si>
  <si>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</si>
  <si>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</si>
  <si>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</si>
  <si>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</si>
  <si>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</si>
  <si>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</si>
  <si>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</si>
  <si>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</si>
  <si>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</si>
  <si>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</si>
  <si>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</si>
  <si>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</si>
  <si>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</si>
  <si>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</si>
  <si>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</si>
  <si>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</si>
  <si>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</si>
  <si>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</si>
  <si>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</si>
  <si>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</si>
  <si>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</si>
  <si>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</si>
  <si>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</si>
  <si>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</si>
  <si>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</si>
  <si>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</si>
  <si>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</si>
  <si>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</si>
  <si>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</si>
  <si>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</si>
  <si>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</si>
  <si>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</si>
  <si>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</si>
  <si>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</si>
  <si>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</si>
  <si>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</si>
  <si>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</si>
  <si>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</si>
  <si>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</si>
  <si>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</si>
  <si>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</si>
  <si>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</si>
  <si>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</si>
  <si>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</si>
  <si>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</si>
  <si>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</si>
  <si>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</si>
  <si>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</si>
  <si>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</si>
  <si>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</si>
  <si>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</si>
  <si>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</si>
  <si>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</si>
  <si>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</si>
  <si>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</si>
  <si>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</si>
  <si>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</si>
  <si>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</si>
  <si>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</si>
  <si>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</si>
  <si>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</si>
  <si>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</si>
  <si>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</si>
  <si>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</si>
  <si>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</si>
  <si>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</si>
  <si>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</si>
  <si>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</si>
  <si>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</si>
  <si>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</si>
  <si>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</si>
  <si>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</si>
  <si>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</si>
  <si>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</si>
  <si>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</si>
  <si>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</si>
  <si>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</si>
  <si>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</si>
  <si>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</si>
  <si>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</si>
  <si>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</si>
  <si>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</si>
  <si>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</si>
  <si>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</si>
  <si>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</si>
  <si>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</si>
  <si>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</si>
  <si>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</si>
  <si>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</si>
  <si>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</si>
  <si>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</si>
  <si>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</si>
  <si>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</si>
  <si>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</si>
  <si>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</si>
  <si>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</si>
  <si>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</si>
  <si>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</si>
  <si>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</si>
  <si>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</si>
  <si>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</si>
  <si>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</si>
  <si>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</si>
  <si>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</si>
  <si>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</si>
  <si>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</si>
  <si>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</si>
  <si>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</si>
  <si>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</si>
  <si>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</si>
  <si>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</si>
  <si>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</si>
  <si>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</si>
  <si>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</si>
  <si>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</si>
  <si>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</si>
  <si>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</si>
  <si>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</si>
  <si>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</si>
  <si>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</si>
  <si>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</si>
  <si>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</si>
  <si>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</si>
  <si>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</si>
  <si>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</si>
  <si>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</si>
  <si>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</si>
  <si>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</si>
  <si>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</si>
  <si>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</si>
  <si>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</si>
  <si>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</si>
  <si>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</si>
  <si>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</si>
  <si>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</si>
  <si>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</si>
  <si>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</si>
  <si>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</si>
  <si>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</si>
  <si>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</si>
  <si>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</si>
  <si>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</si>
  <si>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</si>
  <si>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</si>
  <si>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</si>
  <si>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</si>
  <si>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</si>
  <si>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</si>
  <si>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</si>
  <si>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</si>
  <si>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</si>
  <si>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</si>
  <si>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</si>
  <si>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</si>
  <si>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</si>
  <si>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</si>
  <si>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</si>
  <si>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</si>
  <si>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</si>
  <si>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</si>
  <si>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</si>
  <si>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</si>
  <si>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</si>
  <si>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</si>
  <si>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</si>
  <si>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</si>
  <si>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</si>
  <si>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</si>
  <si>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</si>
  <si>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</si>
  <si>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</si>
  <si>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</si>
  <si>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</si>
  <si>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</si>
  <si>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</si>
  <si>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</si>
  <si>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</si>
  <si>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</si>
  <si>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</si>
  <si>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</si>
  <si>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</si>
  <si>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</si>
  <si>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</si>
  <si>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</si>
  <si>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</si>
  <si>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</si>
  <si>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</si>
  <si>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</si>
  <si>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</si>
  <si>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</si>
  <si>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</si>
  <si>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</si>
  <si>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</si>
  <si>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</si>
  <si>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</si>
  <si>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</si>
  <si>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</si>
  <si>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</si>
  <si>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</si>
  <si>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</si>
  <si>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</si>
  <si>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</si>
  <si>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</si>
  <si>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</si>
  <si>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</si>
  <si>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</si>
  <si>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</si>
  <si>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</si>
  <si>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</si>
  <si>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</si>
  <si>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</si>
  <si>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</si>
  <si>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</si>
  <si>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</si>
  <si>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</si>
  <si>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</si>
  <si>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</si>
  <si>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</si>
  <si>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</si>
  <si>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</si>
  <si>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</si>
  <si>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</si>
  <si>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</si>
  <si>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</si>
  <si>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</si>
  <si>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</si>
  <si>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</si>
  <si>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</si>
  <si>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</si>
  <si>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</si>
  <si>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</si>
  <si>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</si>
  <si>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</si>
  <si>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</si>
  <si>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</si>
  <si>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</si>
  <si>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</si>
  <si>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</si>
  <si>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</si>
  <si>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</si>
  <si>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</si>
  <si>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</si>
  <si>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</si>
  <si>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</si>
  <si>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</si>
  <si>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</si>
  <si>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</si>
  <si>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</si>
  <si>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</si>
  <si>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</si>
  <si>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</si>
  <si>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</si>
  <si>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</si>
  <si>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</si>
  <si>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</si>
  <si>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</si>
  <si>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</si>
  <si>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</si>
  <si>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</si>
  <si>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</si>
  <si>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</si>
  <si>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</si>
  <si>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</si>
  <si>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</si>
  <si>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</si>
  <si>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</si>
  <si>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</si>
  <si>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</si>
  <si>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</si>
  <si>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</si>
  <si>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</si>
  <si>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</si>
  <si>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</si>
  <si>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</si>
  <si>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</si>
  <si>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</si>
  <si>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</si>
  <si>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</si>
  <si>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</si>
  <si>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</si>
  <si>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</si>
  <si>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</si>
  <si>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</si>
  <si>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</si>
  <si>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</si>
  <si>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</si>
  <si>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</si>
  <si>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</si>
  <si>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</si>
  <si>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</si>
  <si>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</si>
  <si>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</si>
  <si>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</si>
  <si>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</si>
  <si>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</si>
  <si>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</si>
  <si>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</si>
  <si>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</si>
  <si>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</si>
  <si>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</si>
  <si>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</si>
  <si>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</si>
  <si>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</si>
  <si>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</si>
  <si>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</si>
  <si>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</si>
  <si>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</si>
  <si>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</si>
  <si>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</si>
  <si>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</si>
  <si>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</si>
  <si>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</si>
  <si>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</si>
  <si>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</si>
  <si>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</si>
  <si>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</si>
  <si>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</si>
  <si>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</si>
  <si>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</si>
  <si>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</si>
  <si>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</si>
  <si>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</si>
  <si>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</si>
  <si>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</si>
  <si>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</si>
  <si>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</si>
  <si>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</si>
  <si>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</si>
  <si>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</si>
  <si>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</si>
  <si>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</si>
  <si>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</si>
  <si>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</si>
  <si>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</si>
  <si>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</si>
  <si>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</si>
  <si>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</si>
  <si>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</si>
  <si>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</si>
  <si>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</si>
  <si>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</si>
  <si>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</si>
  <si>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</si>
  <si>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</si>
  <si>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</si>
  <si>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</si>
  <si>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</si>
  <si>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</si>
  <si>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</si>
  <si>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</si>
  <si>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</si>
  <si>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</si>
  <si>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</si>
  <si>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</si>
  <si>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</si>
  <si>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</si>
  <si>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</si>
  <si>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</si>
  <si>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</si>
  <si>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</si>
  <si>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</si>
  <si>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</si>
  <si>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</si>
  <si>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</si>
  <si>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</si>
  <si>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</si>
  <si>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</si>
  <si>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</si>
  <si>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</si>
  <si>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</si>
  <si>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</si>
  <si>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</si>
  <si>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</si>
  <si>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</si>
  <si>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</si>
  <si>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</si>
  <si>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</si>
  <si>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</si>
  <si>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</si>
  <si>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</si>
  <si>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</si>
  <si>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</si>
  <si>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</si>
  <si>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</si>
  <si>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</si>
  <si>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</si>
  <si>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</si>
  <si>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</si>
  <si>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</si>
  <si>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</si>
  <si>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</si>
  <si>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</si>
  <si>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</si>
  <si>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</si>
  <si>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</si>
  <si>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</si>
  <si>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</si>
  <si>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</si>
  <si>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</si>
  <si>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</si>
  <si>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</si>
  <si>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</si>
  <si>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</si>
  <si>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</si>
  <si>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</si>
  <si>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</si>
  <si>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</si>
  <si>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</si>
  <si>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</si>
  <si>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</si>
  <si>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</si>
  <si>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</si>
  <si>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</si>
  <si>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</si>
  <si>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</si>
  <si>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</si>
  <si>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</si>
  <si>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</si>
  <si>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</si>
  <si>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</si>
  <si>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</si>
  <si>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</si>
  <si>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</si>
  <si>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</si>
  <si>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</si>
  <si>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</si>
  <si>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</si>
  <si>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</si>
  <si>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</si>
  <si>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</si>
  <si>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</si>
  <si>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</si>
  <si>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</si>
  <si>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</si>
  <si>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</si>
  <si>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</si>
  <si>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</si>
  <si>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</si>
  <si>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</si>
  <si>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</si>
  <si>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</si>
  <si>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</si>
  <si>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</si>
  <si>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</si>
  <si>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</si>
  <si>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</si>
  <si>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</si>
  <si>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</si>
  <si>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</si>
  <si>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</si>
  <si>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</si>
  <si>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</si>
  <si>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</si>
  <si>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</si>
  <si>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</si>
  <si>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</si>
  <si>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</si>
  <si>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</si>
  <si>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</si>
  <si>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</si>
  <si>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</si>
  <si>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</si>
  <si>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</si>
  <si>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</si>
  <si>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</si>
  <si>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</si>
  <si>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</si>
  <si>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</si>
  <si>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</si>
  <si>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</si>
  <si>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</si>
  <si>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</si>
  <si>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</si>
  <si>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</si>
  <si>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</si>
  <si>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</si>
  <si>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</si>
  <si>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</si>
  <si>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</si>
  <si>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</si>
  <si>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</si>
  <si>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</si>
  <si>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</si>
  <si>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</si>
  <si>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</si>
  <si>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</si>
  <si>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</si>
  <si>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</si>
  <si>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</si>
  <si>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</si>
  <si>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</si>
  <si>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</si>
  <si>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</si>
  <si>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</si>
  <si>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</si>
  <si>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</si>
  <si>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</si>
  <si>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</si>
  <si>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</si>
  <si>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</si>
  <si>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</si>
  <si>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</si>
  <si>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</si>
  <si>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</si>
  <si>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</si>
  <si>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</si>
  <si>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</si>
  <si>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</si>
  <si>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</si>
  <si>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</si>
  <si>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</si>
  <si>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</si>
  <si>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</si>
  <si>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</si>
  <si>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</si>
  <si>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</si>
  <si>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</si>
  <si>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</si>
  <si>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</si>
  <si>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</si>
  <si>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</si>
  <si>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</si>
  <si>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</si>
  <si>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</si>
  <si>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</si>
  <si>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</si>
  <si>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</si>
  <si>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</si>
  <si>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</si>
  <si>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</si>
  <si>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</si>
  <si>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</si>
  <si>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</si>
  <si>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</si>
  <si>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</si>
  <si>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</si>
  <si>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</si>
  <si>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</si>
  <si>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</si>
  <si>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</si>
  <si>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</si>
  <si>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</si>
  <si>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</si>
  <si>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</si>
  <si>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</si>
  <si>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</si>
  <si>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</si>
  <si>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</si>
  <si>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</si>
  <si>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</si>
  <si>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</si>
  <si>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</si>
  <si>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</si>
  <si>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</si>
  <si>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</si>
  <si>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</si>
  <si>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</si>
  <si>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</si>
  <si>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</si>
  <si>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</si>
  <si>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</si>
  <si>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</si>
  <si>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</si>
  <si>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</si>
  <si>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</si>
  <si>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</si>
  <si>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</si>
  <si>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</si>
  <si>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</si>
  <si>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</si>
  <si>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</si>
  <si>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</si>
  <si>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</si>
  <si>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</si>
  <si>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</si>
  <si>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</si>
  <si>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</si>
  <si>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</si>
  <si>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</si>
  <si>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</si>
  <si>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</si>
  <si>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</si>
  <si>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</si>
  <si>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</si>
  <si>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</si>
  <si>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</si>
  <si>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</si>
  <si>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</si>
  <si>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</si>
  <si>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</si>
  <si>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</si>
  <si>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</si>
  <si>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</si>
  <si>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</si>
  <si>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</si>
  <si>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</si>
  <si>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</si>
  <si>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</si>
  <si>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</si>
  <si>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</si>
  <si>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</si>
  <si>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</si>
  <si>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</si>
  <si>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</si>
  <si>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</si>
  <si>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</si>
  <si>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</si>
  <si>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</si>
  <si>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</si>
  <si>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</si>
  <si>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</si>
  <si>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</si>
  <si>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</si>
  <si>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</si>
  <si>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</si>
  <si>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</si>
  <si>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</si>
  <si>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</si>
  <si>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</si>
  <si>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</si>
  <si>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</si>
  <si>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</si>
  <si>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</si>
  <si>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</si>
  <si>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</si>
  <si>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</si>
  <si>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</si>
  <si>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</si>
  <si>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</si>
  <si>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</si>
  <si>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</si>
  <si>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</si>
  <si>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</si>
  <si>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</si>
  <si>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</si>
  <si>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</si>
  <si>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</si>
  <si>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</si>
  <si>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</si>
  <si>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</si>
  <si>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</si>
  <si>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</si>
  <si>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</si>
  <si>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</si>
  <si>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</si>
  <si>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</si>
  <si>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</si>
  <si>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</si>
  <si>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</si>
  <si>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</si>
  <si>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</si>
  <si>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</si>
  <si>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</si>
  <si>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</si>
  <si>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</si>
  <si>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</si>
  <si>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</si>
  <si>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</si>
  <si>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</si>
  <si>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</si>
  <si>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</si>
  <si>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</si>
  <si>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</si>
  <si>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</si>
  <si>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</si>
  <si>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</si>
  <si>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</si>
  <si>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</si>
  <si>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</si>
  <si>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</si>
  <si>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</si>
  <si>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</si>
  <si>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</si>
  <si>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</si>
  <si>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</si>
  <si>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</si>
  <si>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</si>
  <si>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</si>
  <si>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</si>
  <si>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</si>
  <si>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</si>
  <si>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</si>
  <si>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</si>
  <si>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</si>
  <si>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</si>
  <si>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</si>
  <si>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</si>
  <si>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</si>
  <si>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</si>
  <si>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</si>
  <si>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</si>
  <si>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</si>
  <si>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</si>
  <si>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</si>
  <si>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</si>
  <si>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</si>
  <si>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</si>
  <si>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</si>
  <si>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</si>
  <si>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</si>
  <si>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</si>
  <si>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</si>
  <si>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</si>
  <si>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</si>
  <si>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</si>
  <si>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</si>
  <si>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</si>
  <si>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</si>
  <si>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</si>
  <si>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</si>
  <si>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</si>
  <si>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</si>
  <si>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</si>
  <si>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</si>
  <si>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</si>
  <si>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</si>
  <si>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</si>
  <si>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</si>
  <si>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</si>
  <si>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</si>
  <si>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</si>
  <si>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</si>
  <si>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</si>
  <si>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</si>
  <si>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</si>
  <si>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</si>
  <si>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</si>
  <si>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</si>
  <si>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</si>
  <si>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</si>
  <si>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</si>
  <si>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</si>
  <si>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</si>
  <si>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</si>
  <si>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</si>
  <si>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</si>
  <si>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</si>
  <si>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</si>
  <si>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</si>
  <si>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</si>
  <si>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</si>
  <si>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</si>
  <si>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</si>
  <si>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</si>
  <si>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</si>
  <si>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</si>
  <si>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</si>
  <si>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</si>
  <si>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</si>
  <si>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</si>
  <si>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</si>
  <si>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</si>
  <si>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</si>
  <si>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</si>
  <si>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</si>
  <si>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</si>
  <si>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</si>
  <si>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</si>
  <si>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</si>
  <si>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</si>
  <si>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</si>
  <si>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</si>
  <si>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</si>
  <si>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</si>
  <si>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</si>
  <si>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</si>
  <si>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</si>
  <si>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</si>
  <si>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</si>
  <si>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</si>
  <si>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</si>
  <si>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</si>
  <si>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</si>
  <si>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</si>
  <si>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</si>
  <si>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</si>
  <si>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</si>
  <si>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</si>
  <si>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</si>
  <si>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</si>
  <si>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</si>
  <si>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</si>
  <si>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</si>
  <si>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</si>
  <si>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</si>
  <si>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</si>
  <si>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</si>
  <si>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</si>
  <si>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</si>
  <si>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</si>
  <si>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</si>
  <si>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</si>
  <si>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</si>
  <si>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</si>
  <si>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</si>
  <si>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</si>
  <si>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</si>
  <si>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</si>
  <si>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</si>
  <si>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</si>
  <si>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</si>
  <si>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</si>
  <si>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</si>
  <si>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</si>
  <si>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</si>
  <si>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</si>
  <si>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</si>
  <si>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</si>
  <si>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</si>
  <si>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</si>
  <si>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</si>
  <si>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</si>
  <si>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</si>
  <si>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</si>
  <si>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</si>
  <si>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</si>
  <si>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</si>
  <si>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</si>
  <si>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</si>
  <si>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</si>
  <si>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</si>
  <si>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</si>
  <si>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</si>
  <si>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</si>
  <si>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</si>
  <si>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</si>
  <si>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</si>
  <si>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</si>
  <si>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</si>
  <si>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</si>
  <si>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</si>
  <si>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</si>
  <si>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</si>
  <si>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</si>
  <si>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</si>
  <si>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</si>
  <si>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</si>
  <si>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</si>
  <si>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</si>
  <si>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</si>
  <si>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</si>
  <si>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</si>
  <si>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</si>
  <si>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</si>
  <si>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</si>
  <si>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</si>
  <si>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</si>
  <si>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</si>
  <si>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</si>
  <si>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</si>
  <si>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</si>
  <si>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</si>
  <si>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</si>
  <si>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</si>
  <si>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</si>
  <si>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</si>
  <si>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</si>
  <si>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</si>
  <si>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</si>
  <si>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</si>
  <si>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</si>
  <si>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</si>
  <si>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</si>
  <si>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</si>
  <si>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</si>
  <si>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</si>
  <si>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</si>
  <si>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</si>
  <si>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</si>
  <si>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</si>
  <si>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</si>
  <si>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</si>
  <si>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</si>
  <si>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</si>
  <si>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</si>
  <si>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</si>
  <si>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</si>
  <si>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</si>
  <si>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</si>
  <si>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</si>
  <si>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</si>
  <si>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</si>
  <si>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</si>
  <si>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</si>
  <si>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</si>
  <si>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</si>
  <si>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</si>
  <si>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</si>
  <si>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</si>
  <si>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</si>
  <si>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</si>
  <si>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</si>
  <si>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</si>
  <si>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</si>
  <si>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</si>
  <si>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</si>
  <si>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</si>
  <si>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</si>
  <si>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</si>
  <si>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</si>
  <si>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</si>
  <si>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</si>
  <si>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</si>
  <si>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</si>
  <si>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</si>
  <si>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</si>
  <si>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</si>
  <si>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</si>
  <si>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</si>
  <si>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</si>
  <si>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</si>
  <si>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</si>
  <si>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</si>
  <si>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</si>
  <si>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</si>
  <si>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</si>
  <si>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</si>
  <si>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</si>
  <si>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</si>
  <si>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</si>
  <si>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</si>
  <si>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</si>
  <si>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</si>
  <si>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</si>
  <si>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</si>
  <si>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</si>
  <si>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</si>
  <si>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</si>
  <si>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</si>
  <si>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</si>
  <si>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</si>
  <si>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</si>
  <si>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</si>
  <si>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</si>
  <si>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</si>
  <si>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</si>
  <si>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</si>
  <si>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</si>
  <si>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</si>
  <si>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</si>
  <si>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</si>
  <si>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</si>
  <si>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</si>
  <si>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</si>
  <si>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</si>
  <si>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</si>
  <si>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</si>
  <si>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</si>
  <si>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</si>
  <si>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</si>
  <si>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</si>
  <si>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</si>
  <si>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</si>
  <si>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</si>
  <si>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</si>
  <si>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</si>
  <si>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</si>
  <si>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</si>
  <si>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</si>
  <si>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</si>
  <si>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</si>
  <si>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</si>
  <si>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</si>
  <si>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</si>
  <si>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</si>
  <si>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</si>
  <si>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</si>
  <si>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</si>
  <si>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</si>
  <si>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</si>
  <si>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</si>
  <si>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</si>
  <si>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</si>
  <si>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</si>
  <si>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</si>
  <si>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</si>
  <si>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</si>
  <si>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</si>
  <si>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</si>
  <si>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</si>
  <si>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</si>
  <si>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</si>
  <si>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</si>
  <si>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</si>
  <si>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</si>
  <si>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</si>
  <si>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</si>
  <si>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</si>
  <si>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</si>
  <si>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</si>
  <si>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</si>
  <si>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</si>
  <si>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</si>
  <si>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</si>
  <si>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</si>
  <si>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</si>
  <si>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</si>
  <si>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</si>
  <si>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</si>
  <si>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</si>
  <si>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</si>
  <si>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</si>
  <si>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</si>
  <si>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</si>
  <si>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</si>
  <si>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</si>
  <si>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</si>
  <si>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</si>
  <si>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</si>
  <si>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</si>
  <si>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</si>
  <si>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</si>
  <si>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</si>
  <si>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</si>
  <si>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</si>
  <si>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</si>
  <si>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</si>
  <si>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</si>
  <si>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</si>
  <si>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</si>
  <si>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</si>
  <si>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</si>
  <si>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</si>
  <si>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</si>
  <si>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</si>
  <si>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</si>
  <si>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</si>
  <si>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</si>
  <si>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</si>
  <si>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</si>
  <si>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</si>
  <si>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</si>
  <si>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</si>
  <si>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</si>
  <si>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</si>
  <si>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</si>
  <si>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</si>
  <si>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</si>
  <si>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</si>
  <si>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</si>
  <si>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</si>
  <si>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</si>
  <si>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</si>
  <si>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</si>
  <si>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</si>
  <si>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</si>
  <si>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</si>
  <si>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</si>
  <si>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</si>
  <si>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</si>
  <si>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</si>
  <si>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</si>
  <si>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</si>
  <si>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</si>
  <si>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</si>
  <si>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</si>
  <si>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</si>
  <si>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</si>
  <si>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</si>
  <si>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</si>
  <si>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</si>
  <si>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</si>
  <si>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</si>
  <si>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</si>
  <si>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</si>
  <si>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</si>
  <si>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</si>
  <si>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</si>
  <si>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</si>
  <si>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</si>
  <si>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</si>
  <si>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</si>
  <si>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</si>
  <si>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</si>
  <si>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</si>
  <si>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</si>
  <si>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</si>
  <si>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</si>
  <si>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</si>
  <si>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</si>
  <si>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</si>
  <si>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</si>
  <si>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</si>
  <si>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</si>
  <si>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</si>
  <si>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</si>
  <si>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</si>
  <si>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</si>
  <si>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</si>
  <si>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</si>
  <si>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</si>
  <si>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</si>
  <si>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</si>
  <si>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</si>
  <si>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</si>
  <si>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</si>
  <si>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</si>
  <si>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</si>
  <si>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</si>
  <si>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</si>
  <si>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</si>
  <si>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</si>
  <si>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</si>
  <si>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</si>
  <si>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</si>
  <si>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</si>
  <si>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</si>
  <si>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</si>
  <si>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</si>
  <si>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</si>
  <si>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</si>
  <si>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</si>
  <si>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</si>
  <si>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</si>
  <si>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</si>
  <si>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</si>
  <si>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</si>
  <si>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</si>
  <si>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</si>
  <si>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</si>
  <si>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</si>
  <si>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</si>
  <si>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</si>
  <si>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</si>
  <si>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</si>
  <si>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</si>
  <si>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</si>
  <si>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</si>
  <si>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</si>
  <si>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</si>
  <si>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</si>
  <si>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</si>
  <si>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</si>
  <si>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</si>
  <si>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</si>
  <si>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</si>
  <si>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</si>
  <si>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</si>
  <si>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</si>
  <si>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</si>
  <si>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</si>
  <si>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</si>
  <si>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</si>
  <si>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</si>
  <si>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</si>
  <si>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</si>
  <si>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</si>
  <si>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</si>
  <si>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</si>
  <si>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</si>
  <si>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</si>
  <si>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</si>
  <si>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</si>
  <si>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</si>
  <si>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</si>
  <si>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</si>
  <si>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</si>
  <si>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</si>
  <si>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</si>
  <si>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</si>
  <si>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</si>
  <si>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</si>
  <si>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</si>
  <si>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</si>
  <si>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</si>
  <si>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</si>
  <si>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</si>
  <si>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</si>
  <si>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</si>
  <si>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</si>
  <si>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</si>
  <si>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</si>
  <si>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</si>
  <si>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</si>
  <si>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</si>
  <si>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</si>
  <si>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</si>
  <si>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</si>
  <si>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</si>
  <si>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</si>
  <si>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</si>
  <si>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</si>
  <si>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</si>
  <si>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</si>
  <si>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</si>
  <si>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</si>
  <si>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</si>
  <si>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</si>
  <si>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</si>
  <si>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</si>
  <si>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</si>
  <si>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</si>
  <si>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</si>
  <si>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</si>
  <si>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</si>
  <si>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</si>
  <si>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</si>
  <si>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</si>
  <si>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</si>
  <si>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</si>
  <si>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</si>
  <si>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</si>
  <si>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</si>
  <si>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</si>
  <si>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</si>
  <si>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</si>
  <si>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</si>
  <si>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</si>
  <si>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</si>
  <si>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</si>
  <si>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</si>
  <si>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</si>
  <si>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</si>
  <si>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</si>
  <si>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</si>
  <si>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</si>
  <si>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</si>
  <si>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</si>
  <si>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</si>
  <si>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</si>
  <si>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</si>
  <si>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</si>
  <si>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</si>
  <si>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</si>
  <si>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</si>
  <si>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</si>
  <si>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</si>
  <si>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</si>
  <si>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</si>
  <si>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</si>
  <si>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</si>
  <si>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</si>
  <si>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</si>
  <si>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</si>
  <si>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</si>
  <si>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</si>
  <si>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</si>
  <si>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</si>
  <si>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</si>
  <si>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</si>
  <si>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</si>
  <si>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</si>
  <si>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</si>
  <si>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</si>
  <si>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</si>
  <si>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</si>
  <si>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</si>
  <si>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</si>
  <si>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</si>
  <si>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</si>
  <si>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</si>
  <si>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</si>
  <si>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</si>
  <si>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</si>
  <si>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</si>
  <si>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</si>
  <si>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</si>
  <si>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</si>
  <si>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</si>
  <si>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</si>
  <si>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</si>
  <si>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</si>
  <si>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</si>
  <si>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</si>
  <si>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</si>
  <si>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</si>
  <si>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</si>
  <si>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</si>
  <si>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</si>
  <si>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</si>
  <si>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</si>
  <si>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</si>
  <si>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</si>
  <si>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</si>
  <si>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</si>
  <si>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</si>
  <si>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</si>
  <si>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</si>
  <si>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</si>
  <si>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</si>
  <si>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</si>
  <si>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</si>
  <si>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</si>
  <si>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</si>
  <si>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</si>
  <si>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</si>
  <si>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</si>
  <si>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</si>
  <si>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</si>
  <si>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</si>
  <si>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</si>
  <si>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</si>
  <si>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</si>
  <si>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</si>
  <si>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</si>
  <si>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</si>
  <si>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</si>
  <si>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</si>
  <si>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</si>
  <si>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</si>
  <si>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</si>
  <si>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</si>
  <si>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</si>
  <si>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</si>
  <si>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</si>
  <si>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</si>
  <si>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</si>
  <si>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</si>
  <si>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</si>
  <si>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</si>
  <si>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</si>
  <si>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</si>
  <si>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</si>
  <si>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</si>
  <si>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</si>
  <si>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</si>
  <si>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</si>
  <si>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</si>
  <si>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</si>
  <si>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</si>
  <si>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</si>
  <si>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</si>
  <si>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</si>
  <si>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</si>
  <si>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</si>
  <si>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</si>
  <si>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</si>
  <si>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</si>
  <si>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</si>
  <si>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</si>
  <si>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</si>
  <si>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</si>
  <si>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</si>
  <si>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</si>
  <si>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</si>
  <si>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</si>
  <si>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</si>
  <si>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</si>
  <si>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</si>
  <si>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</si>
  <si>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</si>
  <si>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</si>
  <si>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</si>
  <si>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</si>
  <si>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</si>
  <si>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</si>
  <si>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</si>
  <si>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</si>
  <si>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</si>
  <si>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</si>
  <si>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</si>
  <si>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</si>
  <si>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</si>
  <si>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</si>
  <si>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</si>
  <si>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</si>
  <si>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</si>
  <si>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</si>
  <si>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</si>
  <si>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</si>
  <si>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</si>
  <si>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</si>
  <si>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</si>
  <si>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</si>
  <si>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</si>
  <si>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</si>
  <si>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</si>
  <si>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</si>
  <si>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</si>
  <si>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</si>
  <si>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</si>
  <si>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</si>
  <si>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</si>
  <si>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</si>
  <si>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</si>
  <si>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</si>
  <si>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</si>
  <si>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</si>
  <si>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</si>
  <si>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</si>
  <si>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</si>
  <si>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</si>
  <si>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</si>
  <si>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</si>
  <si>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</si>
  <si>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</si>
  <si>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</si>
  <si>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</si>
  <si>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</si>
  <si>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</si>
  <si>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</si>
  <si>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</si>
  <si>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</si>
  <si>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</si>
  <si>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</si>
  <si>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</si>
  <si>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</si>
  <si>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</si>
  <si>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</si>
  <si>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</si>
  <si>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</si>
  <si>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</si>
  <si>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</si>
  <si>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</si>
  <si>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</si>
  <si>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</si>
  <si>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</si>
  <si>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</si>
  <si>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</si>
  <si>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</si>
  <si>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</si>
  <si>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</si>
  <si>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</si>
  <si>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</si>
  <si>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</si>
  <si>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</si>
  <si>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</si>
  <si>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</si>
  <si>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</si>
  <si>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</si>
  <si>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</si>
  <si>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</si>
  <si>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</si>
  <si>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</si>
  <si>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</si>
  <si>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</si>
  <si>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</si>
  <si>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</si>
  <si>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</si>
  <si>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</si>
  <si>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</si>
  <si>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</si>
  <si>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</si>
  <si>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</si>
  <si>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</si>
  <si>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</si>
  <si>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</si>
  <si>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</si>
  <si>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</si>
  <si>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</si>
  <si>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</si>
  <si>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</si>
  <si>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</si>
  <si>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</si>
  <si>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</si>
  <si>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</si>
  <si>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</si>
  <si>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</si>
  <si>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</si>
  <si>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</si>
  <si>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</si>
  <si>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</si>
  <si>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</si>
  <si>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</si>
  <si>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</si>
  <si>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</si>
  <si>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</si>
  <si>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</si>
  <si>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</si>
  <si>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</si>
  <si>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</si>
  <si>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</si>
  <si>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</si>
  <si>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</si>
  <si>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</si>
  <si>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</si>
  <si>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</si>
  <si>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</si>
  <si>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</si>
  <si>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</si>
  <si>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</si>
  <si>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</si>
  <si>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</si>
  <si>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</si>
  <si>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</si>
  <si>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</si>
  <si>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</si>
  <si>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</si>
  <si>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</si>
  <si>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</si>
  <si>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</si>
  <si>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</si>
  <si>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</si>
  <si>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</si>
  <si>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</si>
  <si>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</si>
  <si>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</si>
  <si>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</si>
  <si>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</si>
  <si>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</si>
  <si>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</si>
  <si>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</si>
  <si>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</si>
  <si>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</si>
  <si>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</si>
  <si>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</si>
  <si>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</si>
  <si>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</si>
  <si>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</si>
  <si>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</si>
  <si>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</si>
  <si>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</si>
  <si>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</si>
  <si>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</si>
  <si>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</si>
  <si>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</si>
  <si>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</si>
  <si>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</si>
  <si>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</si>
  <si>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</si>
  <si>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</si>
  <si>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</si>
  <si>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</si>
  <si>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</si>
  <si>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</si>
  <si>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</si>
  <si>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</si>
  <si>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</si>
  <si>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</si>
  <si>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</si>
  <si>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</si>
  <si>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</si>
  <si>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</si>
  <si>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</si>
  <si>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</si>
  <si>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</si>
  <si>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</si>
  <si>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</si>
  <si>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</si>
  <si>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</si>
  <si>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</si>
  <si>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</si>
  <si>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</si>
  <si>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</si>
  <si>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</si>
  <si>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</si>
  <si>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</si>
  <si>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</si>
  <si>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</si>
  <si>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</si>
  <si>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</si>
  <si>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</si>
  <si>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</si>
  <si>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</si>
  <si>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</si>
  <si>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</si>
  <si>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</si>
  <si>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</si>
  <si>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</si>
  <si>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</si>
  <si>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</si>
  <si>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</si>
  <si>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</si>
  <si>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</si>
  <si>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</si>
  <si>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</si>
  <si>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</si>
  <si>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</si>
  <si>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</si>
  <si>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</si>
  <si>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</si>
  <si>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</si>
  <si>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</si>
  <si>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</si>
  <si>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</si>
  <si>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</si>
  <si>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</si>
  <si>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</si>
  <si>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</si>
  <si>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</si>
  <si>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</si>
  <si>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</si>
  <si>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</si>
  <si>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</si>
  <si>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</si>
  <si>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</si>
  <si>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</si>
  <si>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</si>
  <si>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</si>
  <si>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</si>
  <si>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</si>
  <si>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</si>
  <si>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</si>
  <si>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</si>
  <si>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</si>
  <si>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</si>
  <si>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</si>
  <si>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</si>
  <si>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</si>
  <si>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</si>
  <si>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</si>
  <si>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</si>
  <si>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</si>
  <si>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</si>
  <si>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</si>
  <si>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</si>
  <si>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</si>
  <si>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</si>
  <si>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</si>
  <si>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</si>
  <si>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</si>
  <si>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</si>
  <si>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</si>
  <si>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</si>
  <si>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</si>
  <si>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</si>
  <si>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</si>
  <si>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</si>
  <si>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</si>
  <si>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</si>
  <si>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</si>
  <si>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</si>
  <si>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</si>
  <si>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</si>
  <si>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</si>
  <si>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</si>
  <si>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</si>
  <si>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</si>
  <si>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</si>
  <si>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</si>
  <si>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</si>
  <si>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</si>
  <si>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</si>
  <si>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</si>
  <si>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</si>
  <si>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</si>
  <si>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</si>
  <si>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</si>
  <si>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</si>
  <si>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</si>
  <si>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</si>
  <si>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</si>
  <si>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</si>
  <si>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</si>
  <si>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</si>
  <si>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</si>
  <si>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</si>
  <si>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</si>
  <si>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</si>
  <si>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</si>
  <si>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</si>
  <si>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</si>
  <si>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</si>
  <si>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</si>
  <si>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</si>
  <si>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</si>
  <si>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</si>
  <si>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</si>
  <si>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</si>
  <si>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</si>
  <si>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</si>
  <si>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</si>
  <si>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</si>
  <si>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</si>
  <si>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</si>
  <si>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</si>
  <si>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</si>
  <si>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</si>
  <si>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</si>
  <si>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</si>
  <si>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</si>
  <si>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</si>
  <si>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</si>
  <si>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</si>
  <si>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</si>
  <si>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</si>
  <si>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</si>
  <si>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</si>
  <si>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</si>
  <si>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</si>
  <si>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</si>
  <si>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</si>
  <si>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</si>
  <si>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</si>
  <si>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</si>
  <si>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</si>
  <si>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</si>
  <si>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</si>
  <si>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</si>
  <si>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</si>
  <si>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</si>
  <si>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</si>
  <si>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</si>
  <si>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</si>
  <si>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</si>
  <si>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</si>
  <si>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</si>
  <si>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</si>
  <si>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</si>
  <si>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</si>
  <si>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</si>
  <si>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</si>
  <si>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</si>
  <si>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</si>
  <si>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</si>
  <si>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</si>
  <si>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</si>
  <si>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</si>
  <si>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</si>
  <si>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</si>
  <si>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</si>
  <si>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</si>
  <si>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</si>
  <si>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</si>
  <si>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</si>
  <si>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</si>
  <si>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</si>
  <si>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</si>
  <si>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</si>
  <si>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</si>
  <si>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</si>
  <si>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</si>
  <si>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</si>
  <si>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</si>
  <si>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</si>
  <si>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</si>
  <si>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</si>
  <si>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</si>
  <si>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</si>
  <si>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</si>
  <si>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</si>
  <si>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</si>
  <si>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</si>
  <si>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</si>
  <si>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</si>
  <si>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</si>
  <si>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</si>
  <si>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</si>
  <si>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</si>
  <si>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</si>
  <si>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</si>
  <si>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</si>
  <si>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</si>
  <si>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</si>
  <si>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</si>
  <si>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</si>
  <si>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</si>
  <si>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</si>
  <si>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</si>
  <si>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</si>
  <si>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</si>
  <si>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</si>
  <si>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</si>
  <si>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</si>
  <si>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</si>
  <si>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</si>
  <si>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</si>
  <si>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</si>
  <si>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</si>
  <si>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</si>
  <si>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</si>
  <si>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</si>
  <si>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</si>
  <si>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</si>
  <si>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</si>
  <si>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</si>
  <si>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</si>
  <si>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</si>
  <si>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</si>
  <si>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</si>
  <si>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</si>
  <si>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</si>
  <si>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</si>
  <si>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</si>
  <si>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</si>
  <si>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</si>
  <si>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</si>
  <si>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</si>
  <si>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</si>
  <si>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</si>
  <si>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</si>
  <si>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</si>
  <si>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</si>
  <si>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</si>
  <si>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</si>
  <si>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</si>
  <si>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</si>
  <si>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</si>
  <si>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</si>
  <si>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</si>
  <si>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</si>
  <si>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</si>
  <si>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</si>
  <si>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</si>
  <si>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</si>
  <si>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</si>
  <si>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</si>
  <si>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</si>
  <si>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</si>
  <si>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</si>
  <si>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</si>
  <si>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</si>
  <si>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</si>
  <si>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</si>
  <si>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</si>
  <si>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</si>
  <si>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</si>
  <si>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</si>
  <si>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</si>
  <si>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</si>
  <si>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</si>
  <si>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</si>
  <si>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</si>
  <si>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</si>
  <si>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</si>
  <si>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</si>
  <si>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</si>
  <si>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</si>
  <si>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</si>
  <si>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</si>
  <si>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</si>
  <si>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</si>
  <si>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</si>
  <si>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</si>
  <si>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</si>
  <si>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</si>
  <si>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</si>
  <si>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</si>
  <si>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</si>
  <si>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</si>
  <si>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</si>
  <si>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</si>
  <si>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</si>
  <si>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</si>
  <si>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</si>
  <si>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</si>
  <si>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</si>
  <si>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</si>
  <si>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</si>
  <si>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</si>
  <si>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</si>
  <si>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</si>
  <si>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</si>
  <si>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</si>
  <si>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</si>
  <si>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</si>
  <si>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</si>
  <si>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</si>
  <si>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</si>
  <si>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</si>
  <si>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</si>
  <si>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</si>
  <si>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</si>
  <si>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</si>
  <si>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</si>
  <si>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</si>
  <si>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</si>
  <si>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</si>
  <si>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</si>
  <si>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</si>
  <si>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</si>
  <si>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</si>
  <si>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</si>
  <si>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</si>
  <si>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</si>
  <si>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</si>
  <si>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</si>
  <si>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</si>
  <si>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</si>
  <si>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</si>
  <si>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</si>
  <si>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</si>
  <si>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</si>
  <si>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</si>
  <si>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</si>
  <si>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</si>
  <si>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</si>
  <si>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</si>
  <si>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</si>
  <si>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</si>
  <si>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</si>
  <si>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</si>
  <si>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</si>
  <si>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</si>
  <si>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</si>
  <si>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</si>
  <si>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</si>
  <si>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</si>
  <si>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</si>
  <si>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</si>
  <si>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</si>
  <si>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</si>
  <si>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</si>
  <si>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</si>
  <si>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</si>
  <si>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</si>
  <si>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</si>
  <si>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</si>
  <si>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</si>
  <si>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</si>
  <si>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</si>
  <si>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</si>
  <si>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</si>
  <si>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</si>
  <si>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</si>
  <si>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</si>
  <si>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</si>
  <si>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</si>
  <si>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</si>
  <si>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</si>
  <si>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</si>
  <si>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</si>
  <si>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</si>
  <si>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</si>
  <si>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</si>
  <si>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</si>
  <si>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</si>
  <si>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</si>
  <si>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</si>
  <si>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</si>
  <si>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</si>
  <si>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</si>
  <si>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</si>
  <si>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</si>
  <si>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</si>
  <si>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</si>
  <si>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</si>
  <si>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</si>
  <si>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</si>
  <si>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</si>
  <si>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</si>
  <si>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</si>
  <si>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</si>
  <si>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</si>
  <si>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</si>
  <si>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</si>
  <si>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</si>
  <si>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</si>
  <si>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</si>
  <si>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</si>
  <si>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</si>
  <si>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</si>
  <si>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</si>
  <si>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</si>
  <si>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</si>
  <si>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</si>
  <si>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</si>
  <si>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</si>
  <si>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</si>
  <si>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</si>
  <si>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</si>
  <si>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</si>
  <si>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</si>
  <si>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</si>
  <si>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</si>
  <si>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</si>
  <si>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</si>
  <si>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</si>
  <si>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</si>
  <si>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</si>
  <si>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</si>
  <si>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</si>
  <si>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</si>
  <si>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</si>
  <si>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</si>
  <si>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</si>
  <si>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</si>
  <si>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</si>
  <si>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</si>
  <si>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</si>
  <si>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</si>
  <si>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</si>
  <si>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</si>
  <si>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</si>
  <si>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</si>
  <si>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</si>
  <si>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</si>
  <si>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</si>
  <si>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</si>
  <si>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</si>
  <si>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</si>
  <si>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</si>
  <si>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</si>
  <si>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</si>
  <si>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</si>
  <si>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</si>
  <si>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</si>
  <si>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</si>
  <si>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</si>
  <si>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</si>
  <si>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</si>
  <si>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</si>
  <si>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</si>
  <si>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</si>
  <si>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</si>
  <si>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</si>
  <si>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</si>
  <si>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</si>
  <si>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</si>
  <si>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</si>
  <si>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</si>
  <si>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</si>
  <si>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</si>
  <si>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</si>
  <si>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</si>
  <si>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</si>
  <si>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</si>
  <si>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</si>
  <si>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</si>
  <si>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</si>
  <si>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</si>
  <si>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</si>
  <si>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</si>
  <si>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</si>
  <si>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</si>
  <si>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</si>
  <si>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</si>
  <si>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</si>
  <si>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</si>
  <si>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</si>
  <si>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</si>
  <si>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</si>
  <si>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</si>
  <si>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</si>
  <si>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</si>
  <si>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</si>
  <si>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</si>
  <si>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</si>
  <si>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</si>
  <si>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</si>
  <si>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</si>
  <si>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</si>
  <si>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</si>
  <si>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</si>
  <si>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</si>
  <si>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</si>
  <si>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</si>
  <si>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</si>
  <si>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</si>
  <si>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</si>
  <si>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</si>
  <si>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</si>
  <si>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</si>
  <si>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</si>
  <si>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</si>
  <si>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</si>
  <si>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</si>
  <si>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</si>
  <si>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</si>
  <si>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</si>
  <si>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</si>
  <si>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</si>
  <si>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</si>
  <si>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</si>
  <si>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</si>
  <si>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</si>
  <si>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</si>
  <si>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</si>
  <si>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</si>
  <si>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</si>
  <si>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</si>
  <si>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</si>
  <si>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</si>
  <si>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</si>
  <si>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</si>
  <si>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</si>
  <si>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</si>
  <si>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</si>
  <si>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</si>
  <si>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</si>
  <si>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</si>
  <si>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</si>
  <si>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</si>
  <si>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</si>
  <si>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</si>
  <si>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</si>
  <si>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</si>
  <si>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</si>
  <si>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</si>
  <si>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</si>
  <si>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</si>
  <si>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</si>
  <si>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</si>
  <si>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</si>
  <si>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</si>
  <si>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</si>
  <si>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</si>
  <si>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</si>
  <si>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</si>
  <si>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</si>
  <si>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</si>
  <si>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</si>
  <si>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</si>
  <si>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</si>
  <si>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</si>
  <si>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</si>
  <si>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</si>
  <si>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</si>
  <si>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</si>
  <si>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</si>
  <si>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</si>
  <si>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</si>
  <si>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</si>
  <si>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</si>
  <si>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</si>
  <si>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</si>
  <si>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</si>
  <si>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</si>
  <si>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</si>
  <si>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</si>
  <si>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</si>
  <si>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</si>
  <si>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</si>
  <si>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</si>
  <si>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</si>
  <si>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</si>
  <si>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</si>
  <si>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</si>
  <si>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</si>
  <si>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</si>
  <si>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</si>
  <si>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</si>
  <si>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</si>
  <si>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</si>
  <si>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</si>
  <si>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</si>
  <si>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</si>
  <si>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</si>
  <si>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</si>
  <si>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</si>
  <si>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</si>
  <si>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</si>
  <si>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</si>
  <si>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</si>
  <si>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</si>
  <si>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</si>
  <si>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</si>
  <si>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</si>
  <si>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</si>
  <si>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</si>
  <si>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</si>
  <si>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</si>
  <si>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</si>
  <si>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</si>
  <si>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</si>
  <si>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</si>
  <si>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</si>
  <si>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</si>
  <si>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</si>
  <si>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</si>
  <si>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</si>
  <si>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</si>
  <si>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</si>
  <si>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</si>
  <si>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</si>
  <si>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</si>
  <si>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</si>
  <si>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</si>
  <si>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</si>
  <si>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</si>
  <si>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</si>
  <si>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</si>
  <si>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</si>
  <si>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</si>
  <si>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</si>
  <si>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</si>
  <si>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</si>
  <si>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</si>
  <si>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</si>
  <si>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</si>
  <si>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</si>
  <si>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</si>
  <si>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</si>
  <si>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</si>
  <si>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</si>
  <si>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</si>
  <si>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</si>
  <si>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</si>
  <si>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</si>
  <si>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</si>
  <si>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</si>
  <si>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</si>
  <si>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</si>
  <si>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</si>
  <si>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</si>
  <si>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</si>
  <si>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</si>
  <si>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</si>
  <si>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</si>
  <si>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</si>
  <si>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</si>
  <si>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</si>
  <si>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</si>
  <si>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</si>
  <si>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</si>
  <si>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</si>
  <si>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</si>
  <si>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</si>
  <si>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</si>
  <si>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</si>
  <si>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</si>
  <si>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</si>
  <si>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</si>
  <si>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</si>
  <si>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</si>
  <si>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</si>
  <si>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</si>
  <si>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</si>
  <si>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</si>
  <si>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</si>
  <si>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</si>
  <si>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</si>
  <si>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</si>
  <si>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</si>
  <si>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</si>
  <si>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</si>
  <si>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</si>
  <si>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</si>
  <si>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</si>
  <si>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</si>
  <si>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</si>
  <si>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</si>
  <si>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</si>
  <si>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</si>
  <si>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</si>
  <si>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</si>
  <si>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</si>
  <si>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</si>
  <si>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</si>
  <si>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</si>
  <si>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</si>
  <si>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</si>
  <si>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</si>
  <si>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</si>
  <si>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</si>
  <si>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</si>
  <si>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</si>
  <si>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</si>
  <si>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</si>
  <si>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</si>
  <si>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</si>
  <si>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</si>
  <si>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</si>
  <si>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</si>
  <si>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</si>
  <si>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</si>
  <si>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</si>
  <si>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</si>
  <si>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</si>
  <si>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</si>
  <si>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</si>
  <si>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</si>
  <si>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</si>
  <si>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</si>
  <si>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</si>
  <si>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</si>
  <si>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</si>
  <si>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</si>
  <si>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</si>
  <si>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</si>
  <si>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</si>
  <si>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</si>
  <si>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</si>
  <si>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</si>
  <si>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</si>
  <si>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</si>
  <si>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</si>
  <si>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</si>
  <si>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</si>
  <si>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</si>
  <si>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</si>
  <si>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</si>
  <si>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</si>
  <si>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</si>
  <si>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</si>
  <si>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</si>
  <si>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</si>
  <si>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</si>
  <si>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</si>
  <si>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</si>
  <si>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</si>
  <si>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</si>
  <si>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</si>
  <si>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</si>
  <si>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</si>
  <si>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</si>
  <si>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</si>
  <si>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</si>
  <si>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</si>
  <si>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</si>
  <si>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</si>
  <si>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</si>
  <si>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</si>
  <si>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</si>
  <si>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</si>
  <si>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</si>
  <si>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</si>
  <si>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</si>
  <si>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</si>
  <si>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</si>
  <si>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</si>
  <si>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</si>
  <si>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</si>
  <si>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</si>
  <si>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</si>
  <si>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</si>
  <si>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</si>
  <si>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</si>
  <si>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</si>
  <si>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</si>
  <si>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</si>
  <si>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</si>
  <si>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</si>
  <si>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</si>
  <si>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</si>
  <si>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</si>
  <si>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</si>
  <si>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</si>
  <si>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</si>
  <si>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</si>
  <si>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</si>
  <si>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</si>
  <si>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</si>
  <si>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</si>
  <si>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</si>
  <si>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</si>
  <si>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</si>
  <si>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</si>
  <si>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</si>
  <si>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</si>
  <si>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</si>
  <si>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</si>
  <si>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</si>
  <si>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</si>
  <si>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</si>
  <si>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</si>
  <si>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</si>
  <si>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</si>
  <si>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</si>
  <si>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</si>
  <si>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</si>
  <si>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</si>
  <si>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</si>
  <si>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</si>
  <si>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</si>
  <si>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</si>
  <si>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</si>
  <si>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</si>
  <si>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</si>
  <si>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</si>
  <si>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</si>
  <si>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</si>
  <si>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</si>
  <si>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</si>
  <si>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</si>
  <si>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</si>
  <si>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</si>
  <si>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</si>
  <si>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</si>
  <si>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</si>
  <si>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</si>
  <si>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</si>
  <si>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</si>
  <si>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</si>
  <si>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</si>
  <si>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</si>
  <si>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</si>
  <si>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</si>
  <si>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</si>
  <si>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</si>
  <si>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</si>
  <si>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</si>
  <si>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</si>
  <si>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</si>
  <si>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</si>
  <si>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</si>
  <si>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</si>
  <si>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</si>
  <si>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</si>
  <si>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</si>
  <si>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</si>
  <si>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</si>
  <si>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</si>
  <si>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</si>
  <si>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</si>
  <si>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</si>
  <si>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</si>
  <si>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</si>
  <si>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</si>
  <si>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</si>
  <si>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</si>
  <si>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</si>
  <si>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</si>
  <si>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</si>
  <si>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</si>
  <si>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</si>
  <si>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</si>
  <si>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</si>
  <si>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</si>
  <si>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</si>
  <si>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</si>
  <si>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</si>
  <si>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</si>
  <si>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</si>
  <si>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</si>
  <si>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</si>
  <si>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</si>
  <si>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</si>
  <si>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</si>
  <si>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</si>
  <si>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</si>
  <si>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</si>
  <si>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</si>
  <si>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</si>
  <si>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</si>
  <si>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</si>
  <si>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</si>
  <si>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</si>
  <si>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</si>
  <si>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</si>
  <si>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</si>
  <si>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</si>
  <si>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</si>
  <si>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</si>
  <si>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</si>
  <si>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</si>
  <si>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</si>
  <si>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</si>
  <si>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</si>
  <si>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</si>
  <si>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</si>
  <si>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</si>
  <si>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</si>
  <si>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</si>
  <si>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</si>
  <si>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</si>
  <si>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</si>
  <si>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</si>
  <si>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</si>
  <si>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</si>
  <si>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</si>
  <si>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</si>
  <si>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</si>
  <si>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</si>
  <si>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</si>
  <si>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</si>
  <si>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</si>
  <si>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</si>
  <si>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</si>
  <si>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</si>
  <si>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</si>
  <si>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</si>
  <si>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</si>
  <si>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</si>
  <si>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</si>
  <si>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</si>
  <si>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</si>
  <si>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</si>
  <si>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</si>
  <si>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</si>
  <si>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</si>
  <si>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</si>
  <si>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</si>
  <si>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</si>
  <si>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</si>
  <si>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</si>
  <si>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</si>
  <si>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</si>
  <si>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</si>
  <si>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</si>
  <si>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</si>
  <si>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</si>
  <si>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</si>
  <si>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</si>
  <si>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</si>
  <si>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</si>
  <si>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</si>
  <si>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</si>
  <si>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</si>
  <si>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</si>
  <si>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</si>
  <si>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</si>
  <si>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</si>
  <si>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</si>
  <si>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</si>
  <si>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</si>
  <si>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</si>
  <si>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</si>
  <si>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</si>
  <si>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</si>
  <si>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</si>
  <si>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</si>
  <si>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</si>
  <si>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</si>
  <si>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</si>
  <si>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</si>
  <si>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</si>
  <si>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</si>
  <si>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</si>
  <si>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</si>
  <si>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</si>
  <si>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</si>
  <si>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</si>
  <si>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</si>
  <si>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</si>
  <si>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</si>
  <si>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</si>
  <si>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</si>
  <si>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</si>
  <si>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</si>
  <si>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</si>
  <si>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</si>
  <si>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</si>
  <si>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</si>
  <si>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</si>
  <si>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</si>
  <si>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</si>
  <si>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</si>
  <si>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</si>
  <si>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</si>
  <si>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</si>
  <si>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</si>
  <si>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</si>
  <si>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</si>
  <si>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</si>
  <si>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</si>
  <si>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</si>
  <si>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</si>
  <si>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</si>
  <si>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</si>
  <si>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</si>
  <si>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</si>
  <si>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</si>
  <si>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</si>
  <si>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</si>
  <si>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</si>
  <si>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</si>
  <si>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</si>
  <si>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</si>
  <si>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</si>
  <si>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</si>
  <si>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</si>
  <si>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</si>
  <si>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</si>
  <si>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</si>
  <si>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</si>
  <si>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</si>
  <si>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</si>
  <si>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</si>
  <si>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</si>
  <si>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</si>
  <si>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</si>
  <si>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</si>
  <si>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</si>
  <si>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</si>
  <si>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</si>
  <si>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</si>
  <si>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</si>
  <si>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</si>
  <si>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</si>
  <si>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</si>
  <si>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</si>
  <si>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</si>
  <si>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</si>
  <si>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</si>
  <si>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</si>
  <si>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</si>
  <si>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</si>
  <si>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</si>
  <si>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</si>
  <si>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</si>
  <si>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</si>
  <si>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</si>
  <si>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</si>
  <si>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</si>
  <si>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</si>
  <si>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</si>
  <si>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</si>
  <si>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</si>
  <si>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</si>
  <si>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</si>
  <si>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</si>
  <si>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</si>
  <si>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</si>
  <si>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</si>
  <si>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</si>
  <si>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</si>
  <si>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</si>
  <si>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</si>
  <si>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</si>
  <si>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</si>
  <si>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</si>
  <si>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</si>
  <si>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</si>
  <si>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</si>
  <si>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</si>
  <si>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</si>
  <si>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</si>
  <si>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</si>
  <si>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</si>
  <si>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</si>
  <si>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</si>
  <si>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</si>
  <si>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</si>
  <si>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</si>
  <si>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</si>
  <si>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</si>
  <si>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</si>
  <si>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</si>
  <si>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</si>
  <si>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</si>
  <si>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</si>
  <si>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</si>
  <si>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</si>
  <si>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</si>
  <si>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</si>
  <si>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</si>
  <si>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</si>
  <si>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</si>
  <si>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</si>
  <si>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</si>
  <si>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</si>
  <si>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</si>
  <si>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</si>
  <si>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</si>
  <si>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</si>
  <si>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</si>
  <si>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</si>
  <si>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</si>
  <si>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</si>
  <si>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</si>
  <si>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</si>
  <si>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</si>
  <si>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</si>
  <si>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</si>
  <si>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</si>
  <si>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</si>
  <si>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</si>
  <si>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</si>
  <si>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</si>
  <si>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</si>
  <si>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</si>
  <si>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</si>
  <si>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</si>
  <si>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</si>
  <si>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</si>
  <si>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</si>
  <si>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</si>
  <si>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</si>
  <si>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</si>
  <si>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</si>
  <si>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</si>
  <si>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</si>
  <si>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</si>
  <si>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</si>
  <si>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</si>
  <si>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</si>
  <si>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</si>
  <si>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</si>
  <si>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</si>
  <si>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</si>
  <si>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</si>
  <si>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</si>
  <si>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</si>
  <si>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</si>
  <si>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</si>
  <si>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</si>
  <si>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</si>
  <si>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</si>
  <si>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</si>
  <si>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</si>
  <si>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</si>
  <si>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</si>
  <si>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</si>
  <si>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</si>
  <si>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</si>
  <si>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</si>
  <si>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</si>
  <si>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</si>
  <si>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</si>
  <si>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</si>
  <si>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</si>
  <si>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</si>
  <si>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</si>
  <si>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</si>
  <si>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</si>
  <si>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</si>
  <si>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</si>
  <si>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</si>
  <si>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</si>
  <si>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</si>
  <si>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</si>
  <si>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</si>
  <si>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</si>
  <si>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</si>
  <si>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</si>
  <si>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</si>
  <si>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</si>
  <si>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</si>
  <si>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</si>
  <si>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</si>
  <si>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</si>
  <si>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</si>
  <si>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</si>
  <si>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</si>
  <si>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</si>
  <si>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</si>
  <si>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</si>
  <si>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</si>
  <si>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</si>
  <si>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</si>
  <si>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</si>
  <si>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</si>
  <si>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</si>
  <si>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</si>
  <si>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</si>
  <si>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</si>
  <si>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</si>
  <si>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</si>
  <si>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</si>
  <si>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</si>
  <si>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</si>
  <si>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</si>
  <si>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</si>
  <si>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</si>
  <si>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</si>
  <si>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</si>
  <si>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</si>
  <si>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</si>
  <si>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</si>
  <si>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</si>
  <si>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</si>
  <si>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</si>
  <si>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</si>
  <si>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</si>
  <si>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</si>
  <si>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</si>
  <si>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</si>
  <si>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</si>
  <si>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</si>
  <si>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</si>
  <si>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</si>
  <si>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</si>
  <si>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</si>
  <si>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</si>
  <si>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</si>
  <si>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</si>
  <si>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</si>
  <si>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</si>
  <si>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</si>
  <si>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</si>
  <si>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</si>
  <si>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</si>
  <si>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</si>
  <si>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</si>
  <si>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</si>
  <si>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</si>
  <si>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</si>
  <si>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</si>
  <si>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</si>
  <si>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</si>
  <si>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</si>
  <si>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</si>
  <si>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</si>
  <si>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</si>
  <si>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</si>
  <si>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</si>
  <si>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</si>
  <si>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</si>
  <si>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</si>
  <si>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</si>
  <si>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</si>
  <si>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</si>
  <si>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</si>
  <si>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</si>
  <si>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</si>
  <si>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</si>
  <si>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</si>
  <si>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</si>
  <si>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</si>
  <si>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</si>
  <si>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</si>
  <si>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</si>
  <si>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</si>
  <si>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</si>
  <si>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</si>
  <si>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</si>
  <si>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</si>
  <si>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</si>
  <si>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</si>
  <si>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</si>
  <si>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</si>
  <si>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</si>
  <si>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</si>
  <si>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</si>
  <si>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</si>
  <si>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</si>
  <si>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</si>
  <si>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</si>
  <si>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</si>
  <si>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</si>
  <si>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</si>
  <si>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</si>
  <si>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</si>
  <si>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</si>
  <si>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</si>
  <si>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</si>
  <si>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</si>
  <si>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</si>
  <si>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</si>
  <si>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</si>
  <si>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</si>
  <si>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</si>
  <si>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</si>
  <si>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</si>
  <si>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</si>
  <si>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</si>
  <si>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</si>
  <si>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</si>
  <si>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</si>
  <si>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</si>
  <si>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</si>
  <si>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</si>
  <si>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</si>
  <si>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</si>
  <si>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</si>
  <si>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</si>
  <si>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</si>
  <si>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</si>
  <si>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</si>
  <si>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</si>
  <si>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</si>
  <si>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</si>
  <si>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</si>
  <si>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</si>
  <si>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</si>
  <si>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</si>
  <si>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</si>
  <si>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</si>
  <si>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</si>
  <si>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</si>
  <si>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</si>
  <si>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</si>
  <si>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</si>
  <si>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</si>
  <si>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</si>
  <si>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</si>
  <si>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</si>
  <si>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</si>
  <si>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</si>
  <si>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</si>
  <si>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</si>
  <si>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</si>
  <si>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</si>
  <si>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</si>
  <si>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</si>
  <si>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</si>
  <si>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</si>
  <si>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</si>
  <si>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</si>
  <si>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</si>
  <si>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</si>
  <si>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</si>
  <si>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</si>
  <si>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</si>
  <si>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</si>
  <si>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</si>
  <si>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</si>
  <si>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</si>
  <si>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</si>
  <si>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</si>
  <si>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</si>
  <si>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</si>
  <si>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</si>
  <si>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</si>
  <si>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</si>
  <si>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</si>
  <si>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</si>
  <si>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</si>
  <si>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</si>
  <si>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</si>
  <si>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</si>
  <si>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</si>
  <si>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</si>
  <si>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</si>
  <si>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</si>
  <si>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</si>
  <si>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</si>
  <si>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</si>
  <si>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</si>
  <si>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</si>
  <si>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</si>
  <si>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</si>
  <si>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</si>
  <si>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</si>
  <si>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</si>
  <si>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</si>
  <si>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</si>
  <si>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</si>
  <si>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</si>
  <si>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</si>
  <si>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</si>
  <si>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</si>
  <si>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</si>
  <si>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</si>
  <si>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</si>
  <si>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</si>
  <si>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</si>
  <si>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</si>
  <si>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</si>
  <si>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</si>
  <si>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</si>
  <si>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</si>
  <si>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</si>
  <si>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</si>
  <si>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</si>
  <si>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</si>
  <si>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</si>
  <si>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</si>
  <si>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</si>
  <si>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</si>
  <si>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</si>
  <si>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</si>
  <si>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</si>
  <si>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</si>
  <si>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</si>
  <si>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</si>
  <si>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</si>
  <si>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</si>
  <si>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</si>
  <si>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</si>
  <si>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</si>
  <si>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</si>
  <si>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</si>
  <si>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</si>
  <si>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</si>
  <si>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</si>
  <si>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</si>
  <si>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</si>
  <si>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</si>
  <si>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</si>
  <si>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</si>
  <si>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</si>
  <si>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</si>
  <si>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</si>
  <si>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</si>
  <si>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</si>
  <si>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</si>
  <si>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</si>
  <si>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</si>
  <si>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</si>
  <si>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</si>
  <si>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</si>
  <si>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</si>
  <si>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</si>
  <si>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</si>
  <si>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</si>
  <si>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</si>
  <si>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</si>
  <si>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</si>
  <si>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</si>
  <si>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</si>
  <si>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</si>
  <si>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</si>
  <si>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</si>
  <si>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</si>
  <si>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</si>
  <si>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</si>
  <si>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</si>
  <si>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</si>
  <si>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</si>
  <si>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</si>
  <si>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</si>
  <si>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</si>
  <si>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</si>
  <si>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</si>
  <si>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</si>
  <si>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</si>
  <si>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</si>
  <si>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</si>
  <si>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</si>
  <si>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</si>
  <si>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</si>
  <si>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</si>
  <si>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</si>
  <si>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</si>
  <si>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</si>
  <si>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</si>
  <si>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</si>
  <si>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</si>
  <si>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</si>
  <si>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</si>
  <si>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</si>
  <si>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</si>
  <si>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</si>
  <si>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</si>
  <si>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</si>
  <si>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</si>
  <si>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</si>
  <si>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</si>
  <si>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</si>
  <si>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</si>
  <si>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</si>
  <si>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</si>
  <si>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</si>
  <si>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</si>
  <si>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</si>
  <si>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</si>
  <si>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</si>
  <si>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</si>
  <si>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</si>
  <si>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</si>
  <si>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</si>
  <si>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</si>
  <si>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</si>
  <si>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</si>
  <si>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</si>
  <si>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</si>
  <si>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</si>
  <si>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</si>
  <si>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</si>
  <si>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</si>
  <si>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</si>
  <si>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</si>
  <si>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</si>
  <si>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</si>
  <si>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</si>
  <si>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</si>
  <si>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</si>
  <si>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</si>
  <si>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</si>
  <si>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</si>
  <si>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</si>
  <si>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</si>
  <si>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</si>
  <si>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</si>
  <si>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</si>
  <si>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</si>
  <si>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</si>
  <si>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</si>
  <si>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</si>
  <si>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</si>
  <si>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</si>
  <si>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</si>
  <si>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</si>
  <si>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</si>
  <si>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</si>
  <si>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</si>
  <si>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</si>
  <si>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</si>
  <si>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</si>
  <si>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</si>
  <si>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</si>
  <si>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</si>
  <si>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</si>
  <si>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</si>
  <si>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</si>
  <si>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</si>
  <si>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</si>
  <si>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</si>
  <si>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</si>
  <si>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</si>
  <si>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</si>
  <si>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</si>
  <si>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</si>
  <si>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</si>
  <si>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</si>
  <si>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</si>
  <si>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</si>
  <si>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</si>
  <si>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</si>
  <si>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</si>
  <si>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</si>
  <si>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</si>
  <si>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</si>
  <si>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</si>
  <si>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</si>
  <si>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</si>
  <si>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</si>
  <si>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</si>
  <si>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</si>
  <si>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</si>
  <si>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</si>
  <si>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</si>
  <si>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</si>
  <si>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</si>
  <si>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</si>
  <si>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</si>
  <si>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</si>
  <si>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</si>
  <si>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</si>
  <si>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</si>
  <si>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</si>
  <si>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</si>
  <si>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</si>
  <si>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</si>
  <si>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</si>
  <si>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</si>
  <si>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</si>
  <si>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</si>
  <si>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</si>
  <si>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</si>
  <si>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</si>
  <si>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</si>
  <si>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</si>
  <si>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</si>
  <si>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</si>
  <si>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</si>
  <si>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</si>
  <si>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</si>
  <si>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</si>
  <si>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</si>
  <si>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</si>
  <si>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</si>
  <si>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</si>
  <si>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</si>
  <si>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</si>
  <si>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</si>
  <si>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</si>
  <si>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</si>
  <si>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</si>
  <si>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</si>
  <si>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</si>
  <si>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</si>
  <si>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</si>
  <si>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</si>
  <si>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</si>
  <si>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</si>
  <si>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</si>
  <si>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</si>
  <si>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</si>
  <si>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</si>
  <si>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</si>
  <si>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</si>
  <si>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</si>
  <si>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</si>
  <si>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</si>
  <si>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</si>
  <si>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</si>
  <si>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</si>
  <si>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</si>
  <si>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</si>
  <si>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</si>
  <si>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</si>
  <si>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</si>
  <si>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</si>
  <si>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</si>
  <si>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</si>
  <si>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</si>
  <si>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</si>
  <si>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</si>
  <si>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</si>
  <si>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</si>
  <si>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</si>
  <si>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</si>
  <si>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</si>
  <si>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</si>
  <si>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</si>
  <si>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</si>
  <si>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</si>
  <si>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</si>
  <si>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</si>
  <si>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</si>
  <si>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</si>
  <si>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</si>
  <si>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</si>
  <si>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</si>
  <si>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</si>
  <si>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</si>
  <si>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</si>
  <si>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</si>
  <si>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</si>
  <si>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</si>
  <si>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</si>
  <si>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</si>
  <si>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</si>
  <si>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</si>
  <si>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</si>
  <si>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</si>
  <si>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</si>
  <si>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</si>
  <si>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</si>
  <si>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</si>
  <si>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</si>
  <si>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</si>
  <si>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</si>
  <si>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</si>
  <si>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</si>
  <si>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</si>
  <si>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</si>
  <si>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</si>
  <si>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</si>
  <si>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</si>
  <si>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</si>
  <si>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</si>
  <si>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</si>
  <si>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</si>
  <si>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</si>
  <si>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</si>
  <si>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</si>
  <si>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</si>
  <si>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</si>
  <si>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</si>
  <si>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</si>
  <si>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</si>
  <si>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</si>
  <si>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</si>
  <si>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</si>
  <si>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</si>
  <si>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</si>
  <si>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</si>
  <si>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</si>
  <si>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</si>
  <si>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</si>
  <si>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</si>
  <si>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</si>
  <si>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</si>
  <si>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</si>
  <si>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</si>
  <si>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</si>
  <si>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</si>
  <si>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</si>
  <si>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</si>
  <si>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</si>
  <si>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</si>
  <si>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</si>
  <si>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</si>
  <si>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</si>
  <si>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</si>
  <si>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</si>
  <si>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</si>
  <si>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</si>
  <si>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</si>
  <si>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</si>
  <si>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</si>
  <si>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</si>
  <si>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</si>
  <si>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</si>
  <si>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</si>
  <si>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</si>
  <si>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</si>
  <si>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</si>
  <si>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</si>
  <si>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</si>
  <si>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</si>
  <si>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</si>
  <si>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</si>
  <si>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</si>
  <si>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</si>
  <si>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</si>
  <si>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</si>
  <si>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</si>
  <si>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</si>
  <si>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</si>
  <si>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</si>
  <si>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</si>
  <si>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</si>
  <si>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</si>
  <si>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</si>
  <si>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</si>
  <si>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</si>
  <si>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</si>
  <si>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</si>
  <si>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</si>
  <si>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</si>
  <si>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</si>
  <si>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</si>
  <si>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</si>
  <si>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</si>
  <si>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</si>
  <si>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</si>
  <si>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</si>
  <si>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</si>
  <si>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</si>
  <si>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</si>
  <si>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</si>
  <si>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</si>
  <si>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</si>
  <si>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</si>
  <si>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</si>
  <si>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</si>
  <si>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</si>
  <si>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</si>
  <si>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</si>
  <si>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</si>
  <si>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</si>
  <si>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</si>
  <si>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</si>
  <si>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</si>
  <si>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</si>
  <si>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</si>
  <si>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</si>
  <si>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</si>
  <si>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</si>
  <si>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</si>
  <si>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</si>
  <si>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</si>
  <si>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</si>
  <si>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</si>
  <si>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</si>
  <si>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</si>
  <si>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</si>
  <si>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</si>
  <si>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</si>
  <si>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</si>
  <si>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</si>
  <si>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</si>
  <si>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</si>
  <si>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</si>
  <si>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</si>
  <si>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</si>
  <si>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</si>
  <si>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</si>
  <si>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</si>
  <si>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</si>
  <si>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</si>
  <si>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</si>
  <si>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</si>
  <si>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</si>
  <si>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</si>
  <si>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</si>
  <si>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</si>
  <si>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</si>
  <si>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</si>
  <si>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</si>
  <si>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</si>
  <si>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</si>
  <si>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</si>
  <si>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</si>
  <si>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</si>
  <si>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</si>
  <si>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</si>
  <si>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</si>
  <si>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</si>
  <si>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</si>
  <si>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</si>
  <si>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</si>
  <si>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</si>
  <si>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</si>
  <si>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</si>
  <si>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</si>
  <si>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</si>
  <si>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</si>
  <si>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</si>
  <si>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</si>
  <si>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</si>
  <si>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</si>
  <si>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</si>
  <si>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</si>
  <si>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</si>
  <si>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</si>
  <si>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</si>
  <si>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</si>
  <si>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</si>
  <si>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</si>
  <si>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</si>
  <si>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</si>
  <si>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</si>
  <si>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</si>
  <si>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</si>
  <si>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</si>
  <si>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</si>
  <si>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</si>
  <si>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</si>
  <si>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</si>
  <si>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</si>
  <si>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</si>
  <si>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</si>
  <si>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</si>
  <si>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</si>
  <si>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</si>
  <si>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</si>
  <si>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</si>
  <si>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</si>
  <si>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</si>
  <si>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</si>
  <si>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</si>
  <si>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</si>
  <si>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</si>
  <si>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</si>
  <si>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</si>
  <si>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</si>
  <si>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</si>
  <si>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</si>
  <si>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</si>
  <si>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</si>
  <si>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</si>
  <si>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</si>
  <si>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</si>
  <si>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</si>
  <si>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</si>
  <si>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</si>
  <si>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</si>
  <si>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</si>
  <si>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</si>
  <si>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</si>
  <si>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</si>
  <si>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</si>
  <si>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</si>
  <si>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</si>
  <si>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</si>
  <si>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</si>
  <si>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</si>
  <si>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</si>
  <si>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</si>
  <si>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</si>
  <si>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</si>
  <si>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</si>
  <si>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</si>
  <si>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</si>
  <si>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</si>
  <si>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</si>
  <si>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</si>
  <si>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</si>
  <si>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</si>
  <si>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</si>
  <si>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</si>
  <si>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</si>
  <si>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</si>
  <si>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</si>
  <si>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</si>
  <si>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</si>
  <si>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</si>
  <si>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</si>
  <si>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</si>
  <si>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</si>
  <si>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</si>
  <si>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</si>
  <si>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</si>
  <si>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</si>
  <si>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</si>
  <si>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</si>
  <si>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</si>
  <si>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</si>
  <si>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</si>
  <si>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</si>
  <si>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</si>
  <si>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</si>
  <si>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</si>
  <si>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</si>
  <si>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</si>
  <si>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</si>
  <si>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</si>
  <si>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</si>
  <si>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</si>
  <si>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</si>
  <si>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</si>
  <si>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</si>
  <si>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</si>
  <si>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</si>
  <si>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</si>
  <si>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</si>
  <si>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</si>
  <si>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</si>
  <si>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</si>
  <si>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</si>
  <si>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</si>
  <si>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</si>
  <si>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</si>
  <si>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</si>
  <si>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</si>
  <si>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</si>
  <si>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</si>
  <si>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</si>
  <si>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</si>
  <si>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</si>
  <si>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</si>
  <si>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</si>
  <si>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</si>
  <si>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</si>
  <si>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</si>
  <si>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</si>
  <si>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</si>
  <si>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</si>
  <si>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</si>
  <si>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</si>
  <si>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</si>
  <si>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</si>
  <si>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</si>
  <si>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</si>
  <si>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</si>
  <si>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</si>
  <si>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</si>
  <si>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</si>
  <si>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</si>
  <si>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</si>
  <si>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</si>
  <si>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</si>
  <si>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</si>
  <si>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</si>
  <si>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</si>
  <si>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</si>
  <si>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</si>
  <si>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</si>
  <si>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</si>
  <si>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</si>
  <si>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</si>
  <si>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</si>
  <si>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</si>
  <si>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</si>
  <si>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</si>
  <si>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</si>
  <si>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</si>
  <si>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</si>
  <si>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</si>
  <si>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</si>
  <si>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</si>
  <si>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</si>
  <si>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</si>
  <si>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</si>
  <si>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</si>
  <si>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</si>
  <si>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</si>
  <si>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</si>
  <si>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</si>
  <si>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</si>
  <si>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</si>
  <si>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</si>
  <si>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</si>
  <si>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</si>
  <si>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</si>
  <si>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</si>
  <si>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</si>
  <si>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</si>
  <si>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</si>
  <si>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</si>
  <si>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</si>
  <si>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</si>
  <si>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</si>
  <si>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</si>
  <si>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</si>
  <si>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</si>
  <si>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</si>
  <si>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</si>
  <si>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</si>
  <si>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</si>
  <si>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</si>
  <si>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</si>
  <si>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</si>
  <si>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</si>
  <si>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</si>
  <si>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</si>
  <si>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</si>
  <si>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</si>
  <si>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</si>
  <si>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</si>
  <si>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</si>
  <si>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</si>
  <si>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</si>
  <si>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</si>
  <si>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</si>
  <si>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</si>
  <si>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</si>
  <si>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</si>
  <si>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</si>
  <si>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</si>
  <si>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</si>
  <si>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</si>
  <si>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</si>
  <si>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</si>
  <si>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</si>
  <si>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</si>
  <si>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</si>
  <si>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</si>
  <si>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</si>
  <si>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</si>
  <si>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</si>
  <si>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</si>
  <si>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</si>
  <si>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</si>
  <si>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</si>
  <si>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</si>
  <si>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</si>
  <si>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</si>
  <si>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</si>
  <si>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</si>
  <si>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</si>
  <si>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</si>
  <si>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</si>
  <si>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</si>
  <si>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</si>
  <si>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</si>
  <si>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</si>
  <si>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</si>
  <si>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</si>
  <si>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</si>
  <si>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</si>
  <si>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</si>
  <si>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</si>
  <si>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</si>
  <si>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</si>
  <si>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</si>
  <si>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</si>
  <si>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</si>
  <si>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</si>
  <si>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</si>
  <si>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</si>
  <si>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</si>
  <si>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</si>
  <si>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</si>
  <si>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</si>
  <si>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</si>
  <si>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</si>
  <si>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</si>
  <si>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</si>
  <si>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</si>
  <si>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</si>
  <si>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</si>
  <si>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</si>
  <si>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</si>
  <si>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</si>
  <si>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</si>
  <si>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</si>
  <si>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</si>
  <si>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</si>
  <si>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</si>
  <si>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</si>
  <si>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</si>
  <si>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</si>
  <si>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</si>
  <si>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</si>
  <si>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</si>
  <si>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</si>
  <si>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</si>
  <si>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</si>
  <si>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</si>
  <si>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</si>
  <si>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</si>
  <si>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</si>
  <si>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</si>
  <si>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</si>
  <si>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</si>
  <si>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</si>
  <si>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</si>
  <si>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</si>
  <si>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</si>
  <si>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</si>
  <si>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</si>
  <si>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</si>
  <si>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</si>
  <si>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</si>
  <si>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</si>
  <si>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</si>
  <si>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</si>
  <si>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</si>
  <si>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</si>
  <si>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</si>
  <si>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</si>
  <si>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</si>
  <si>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</si>
  <si>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</si>
  <si>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</si>
  <si>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</si>
  <si>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</si>
  <si>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</si>
  <si>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</si>
  <si>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</si>
  <si>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</si>
  <si>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</si>
  <si>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</si>
  <si>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</si>
  <si>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</si>
  <si>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</si>
  <si>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</si>
  <si>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</si>
  <si>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</si>
  <si>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</si>
  <si>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</si>
  <si>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</si>
  <si>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</si>
  <si>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</si>
  <si>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</si>
  <si>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</si>
  <si>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</si>
  <si>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</si>
  <si>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</si>
  <si>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</si>
  <si>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</si>
  <si>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</si>
  <si>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</si>
  <si>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</si>
  <si>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</si>
  <si>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</si>
  <si>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</si>
  <si>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</si>
  <si>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</si>
  <si>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</si>
  <si>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</si>
  <si>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</si>
  <si>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</si>
  <si>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</si>
  <si>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</si>
  <si>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</si>
  <si>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</si>
  <si>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</si>
  <si>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</si>
  <si>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</si>
  <si>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</si>
  <si>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</si>
  <si>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</si>
  <si>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</si>
  <si>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</si>
  <si>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</si>
  <si>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</si>
  <si>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</si>
  <si>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</si>
  <si>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</si>
  <si>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</si>
  <si>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</si>
  <si>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</si>
  <si>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</si>
  <si>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</si>
  <si>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</si>
  <si>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</si>
  <si>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</si>
  <si>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</si>
  <si>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</si>
  <si>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</si>
  <si>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</si>
  <si>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</si>
  <si>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</si>
  <si>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</si>
  <si>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</si>
  <si>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</si>
  <si>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</si>
  <si>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</si>
  <si>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</si>
  <si>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</si>
  <si>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</si>
  <si>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</si>
  <si>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</si>
  <si>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</si>
  <si>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</si>
  <si>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</si>
  <si>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</si>
  <si>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</si>
  <si>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</si>
  <si>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</si>
  <si>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</si>
  <si>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</si>
  <si>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</si>
  <si>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</si>
  <si>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</si>
  <si>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</si>
  <si>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</si>
  <si>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</si>
  <si>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</si>
  <si>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</si>
  <si>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</si>
  <si>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</si>
  <si>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</si>
  <si>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</si>
  <si>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</si>
  <si>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</si>
  <si>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</si>
  <si>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</si>
  <si>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</si>
  <si>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</si>
  <si>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</si>
  <si>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</si>
  <si>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</si>
  <si>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</si>
  <si>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</si>
  <si>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</si>
  <si>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</si>
  <si>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</si>
  <si>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</si>
  <si>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</si>
  <si>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</si>
  <si>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</si>
  <si>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</si>
  <si>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</si>
  <si>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</si>
  <si>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</si>
  <si>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</si>
  <si>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</si>
  <si>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</si>
  <si>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</si>
  <si>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</si>
  <si>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</si>
  <si>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</si>
  <si>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</si>
  <si>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</si>
  <si>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</si>
  <si>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</si>
  <si>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</si>
  <si>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</si>
  <si>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</si>
  <si>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</si>
  <si>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</si>
  <si>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</si>
  <si>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</si>
  <si>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</si>
  <si>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</si>
  <si>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</si>
  <si>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</si>
  <si>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</si>
  <si>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</si>
  <si>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</si>
  <si>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</si>
  <si>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</si>
  <si>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</si>
  <si>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</si>
  <si>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</si>
  <si>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</si>
  <si>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</si>
  <si>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</si>
  <si>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</si>
  <si>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</si>
  <si>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</si>
  <si>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</si>
  <si>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</si>
  <si>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</si>
  <si>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</si>
  <si>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</si>
  <si>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</si>
  <si>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</si>
  <si>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</si>
  <si>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</si>
  <si>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</si>
  <si>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</si>
  <si>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</si>
  <si>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</si>
  <si>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</si>
  <si>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</si>
  <si>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</si>
  <si>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</si>
  <si>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</si>
  <si>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</si>
  <si>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</si>
  <si>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</si>
  <si>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</si>
  <si>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</si>
  <si>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</si>
  <si>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</si>
  <si>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</si>
  <si>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</si>
  <si>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</si>
  <si>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</si>
  <si>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</si>
  <si>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</si>
  <si>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</si>
  <si>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</si>
  <si>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</si>
  <si>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</si>
  <si>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</si>
  <si>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</si>
  <si>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</si>
  <si>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</si>
  <si>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</si>
  <si>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</si>
  <si>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</si>
  <si>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</si>
  <si>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</si>
  <si>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</si>
  <si>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</si>
  <si>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</si>
  <si>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</si>
  <si>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</si>
  <si>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</si>
  <si>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</si>
  <si>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</si>
  <si>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</si>
  <si>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</si>
  <si>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</si>
  <si>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</si>
  <si>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</si>
  <si>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</si>
  <si>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</si>
  <si>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</si>
  <si>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</si>
  <si>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</si>
  <si>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</si>
  <si>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</si>
  <si>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</si>
  <si>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</si>
  <si>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</si>
  <si>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</si>
  <si>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</si>
  <si>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</si>
  <si>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</si>
  <si>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</si>
  <si>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</si>
  <si>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</si>
  <si>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</si>
  <si>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</si>
  <si>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</si>
  <si>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</si>
  <si>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</si>
  <si>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</si>
  <si>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</si>
  <si>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</si>
  <si>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</si>
  <si>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</si>
  <si>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</si>
  <si>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</si>
  <si>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</si>
  <si>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</si>
  <si>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</si>
  <si>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</si>
  <si>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</si>
  <si>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</si>
  <si>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</si>
  <si>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</si>
  <si>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</si>
  <si>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</si>
  <si>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</si>
  <si>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</si>
  <si>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</si>
  <si>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</si>
  <si>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</si>
  <si>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</si>
  <si>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</si>
  <si>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</si>
  <si>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</si>
  <si>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</si>
  <si>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</si>
  <si>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</si>
  <si>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</si>
  <si>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</si>
  <si>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</si>
  <si>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</si>
  <si>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</si>
  <si>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</si>
  <si>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</si>
  <si>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</si>
  <si>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</si>
  <si>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</si>
  <si>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</si>
  <si>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</si>
  <si>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</si>
  <si>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</si>
  <si>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</si>
  <si>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</si>
  <si>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</si>
  <si>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</si>
  <si>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</si>
  <si>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</si>
  <si>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</si>
  <si>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</si>
  <si>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</si>
  <si>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</si>
  <si>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</si>
  <si>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</si>
  <si>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</si>
  <si>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</si>
  <si>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</si>
  <si>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</si>
  <si>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</si>
  <si>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</si>
  <si>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</si>
  <si>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</si>
  <si>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</si>
  <si>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</si>
  <si>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</si>
  <si>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</si>
  <si>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</si>
  <si>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</si>
  <si>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</si>
  <si>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</si>
  <si>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</si>
  <si>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</si>
  <si>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</si>
  <si>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</si>
  <si>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</si>
  <si>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</si>
  <si>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</si>
  <si>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</si>
  <si>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</si>
  <si>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</si>
  <si>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</si>
  <si>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</si>
  <si>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</si>
  <si>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</si>
  <si>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</si>
  <si>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</si>
  <si>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</si>
  <si>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</si>
  <si>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</si>
  <si>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</si>
  <si>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</si>
  <si>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</si>
  <si>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</si>
  <si>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</si>
  <si>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</si>
  <si>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</si>
  <si>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</si>
  <si>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</si>
  <si>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</si>
  <si>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</si>
  <si>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</si>
  <si>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</si>
  <si>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</si>
  <si>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</si>
  <si>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</si>
  <si>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</si>
  <si>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</si>
  <si>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</si>
  <si>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</si>
  <si>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</si>
  <si>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</si>
  <si>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</si>
  <si>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</si>
  <si>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</si>
  <si>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</si>
  <si>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</si>
  <si>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</si>
  <si>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</si>
  <si>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</si>
  <si>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</si>
  <si>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</si>
  <si>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</si>
  <si>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</si>
  <si>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</si>
  <si>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</si>
  <si>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</si>
  <si>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</si>
  <si>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</si>
  <si>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</si>
  <si>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</si>
  <si>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</si>
  <si>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</si>
  <si>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</si>
  <si>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</si>
  <si>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</si>
  <si>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</si>
  <si>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</si>
  <si>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</si>
  <si>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</si>
  <si>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</si>
  <si>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</si>
  <si>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</si>
  <si>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</si>
  <si>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</si>
  <si>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</si>
  <si>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</si>
  <si>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</si>
  <si>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</si>
  <si>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</si>
  <si>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</si>
  <si>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</si>
  <si>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</si>
  <si>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</si>
  <si>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</si>
  <si>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</si>
  <si>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</si>
  <si>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</si>
  <si>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</si>
  <si>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</si>
  <si>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</si>
  <si>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</si>
  <si>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</si>
  <si>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</si>
  <si>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</si>
  <si>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</si>
  <si>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</si>
  <si>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</si>
  <si>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</si>
  <si>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</si>
  <si>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</si>
  <si>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</si>
  <si>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</si>
  <si>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</si>
  <si>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</si>
  <si>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</si>
  <si>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</si>
  <si>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</si>
  <si>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</si>
  <si>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</si>
  <si>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</si>
  <si>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</si>
  <si>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</si>
  <si>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</si>
  <si>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</si>
  <si>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</si>
  <si>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</si>
  <si>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</si>
  <si>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</si>
  <si>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</si>
  <si>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</si>
  <si>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</si>
  <si>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</si>
  <si>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</si>
  <si>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</si>
  <si>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</si>
  <si>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</si>
  <si>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</si>
  <si>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</si>
  <si>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</si>
  <si>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</si>
  <si>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</si>
  <si>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</si>
  <si>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</si>
  <si>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</si>
  <si>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</si>
  <si>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</si>
  <si>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</si>
  <si>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</si>
  <si>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</si>
  <si>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</si>
  <si>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</si>
  <si>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</si>
  <si>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</si>
  <si>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</si>
  <si>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</si>
  <si>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</si>
  <si>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</si>
  <si>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</si>
  <si>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</si>
  <si>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</si>
  <si>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</si>
  <si>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</si>
  <si>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</si>
  <si>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</si>
  <si>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</si>
  <si>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</si>
  <si>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</si>
  <si>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</si>
  <si>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</si>
  <si>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</si>
  <si>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</si>
  <si>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</si>
  <si>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</si>
  <si>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</si>
  <si>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</si>
  <si>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</si>
  <si>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</si>
  <si>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</si>
  <si>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</si>
  <si>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</si>
  <si>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</si>
  <si>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</si>
  <si>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</si>
  <si>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</si>
  <si>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</si>
  <si>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</si>
  <si>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</si>
  <si>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</si>
  <si>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</si>
  <si>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</si>
  <si>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</si>
  <si>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</si>
  <si>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</si>
  <si>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</si>
  <si>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</si>
  <si>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</si>
  <si>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</si>
  <si>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</si>
  <si>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</si>
  <si>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</si>
  <si>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</si>
  <si>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</si>
  <si>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</si>
  <si>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</si>
  <si>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</si>
  <si>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</si>
  <si>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</si>
  <si>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</si>
  <si>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</si>
  <si>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</si>
  <si>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</si>
  <si>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</si>
  <si>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</si>
  <si>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</si>
  <si>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</si>
  <si>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</si>
  <si>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</si>
  <si>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</si>
  <si>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</si>
  <si>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</si>
  <si>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</si>
  <si>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</si>
  <si>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</si>
  <si>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</si>
  <si>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</si>
  <si>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</si>
  <si>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</si>
  <si>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</si>
  <si>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</si>
  <si>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</si>
  <si>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</si>
  <si>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</si>
  <si>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</si>
  <si>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</si>
  <si>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</si>
  <si>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</si>
  <si>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</si>
  <si>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</si>
  <si>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</si>
  <si>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</si>
  <si>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</si>
  <si>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</si>
  <si>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</si>
  <si>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</si>
  <si>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</si>
  <si>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</si>
  <si>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</si>
  <si>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</si>
  <si>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</si>
  <si>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</si>
  <si>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</si>
  <si>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</si>
  <si>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</si>
  <si>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</si>
  <si>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</si>
  <si>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</si>
  <si>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</si>
  <si>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</si>
  <si>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</si>
  <si>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</si>
  <si>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</si>
  <si>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</si>
  <si>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</si>
  <si>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</si>
  <si>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</si>
  <si>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</si>
  <si>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</si>
  <si>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</si>
  <si>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</si>
  <si>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</si>
  <si>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</si>
  <si>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</si>
  <si>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</si>
  <si>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</si>
  <si>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</si>
  <si>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</si>
  <si>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</si>
  <si>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</si>
  <si>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</si>
  <si>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</si>
  <si>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</si>
  <si>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</si>
  <si>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</si>
  <si>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</si>
  <si>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</si>
  <si>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</si>
  <si>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</si>
  <si>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</si>
  <si>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</si>
  <si>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</si>
  <si>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</si>
  <si>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</si>
  <si>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</si>
  <si>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</si>
  <si>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</si>
  <si>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</si>
  <si>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</si>
  <si>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</si>
  <si>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</si>
  <si>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</si>
  <si>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</si>
  <si>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</si>
  <si>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</si>
  <si>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</si>
  <si>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</si>
  <si>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</si>
  <si>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</si>
  <si>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</si>
  <si>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</si>
  <si>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</si>
  <si>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</si>
  <si>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</si>
  <si>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</si>
  <si>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</si>
  <si>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</si>
  <si>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</si>
  <si>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</si>
  <si>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</si>
  <si>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</si>
  <si>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</si>
  <si>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</si>
  <si>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</si>
  <si>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</si>
  <si>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</si>
  <si>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</si>
  <si>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</si>
  <si>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</si>
  <si>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</si>
  <si>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</si>
  <si>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</si>
  <si>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</si>
  <si>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</si>
  <si>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</si>
  <si>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</si>
  <si>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</si>
  <si>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</si>
  <si>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</si>
  <si>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</si>
  <si>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</si>
  <si>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</si>
  <si>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</si>
  <si>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</si>
  <si>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</si>
  <si>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</si>
  <si>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</si>
  <si>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</si>
  <si>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</si>
  <si>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</si>
  <si>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</si>
  <si>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</si>
  <si>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</si>
  <si>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</si>
  <si>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</si>
  <si>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</si>
  <si>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</si>
  <si>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</si>
  <si>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</si>
  <si>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</si>
  <si>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</si>
  <si>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</si>
  <si>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</si>
  <si>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</si>
  <si>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</si>
  <si>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</si>
  <si>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</si>
  <si>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</si>
  <si>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</si>
  <si>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</si>
  <si>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</si>
  <si>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</si>
  <si>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</si>
  <si>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</si>
  <si>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</si>
  <si>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</si>
  <si>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</si>
  <si>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</si>
  <si>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</si>
  <si>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</si>
  <si>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</si>
  <si>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</si>
  <si>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</si>
  <si>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</si>
  <si>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</si>
  <si>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</si>
  <si>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</si>
  <si>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</si>
  <si>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</si>
  <si>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</si>
  <si>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</si>
  <si>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</si>
  <si>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</si>
  <si>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</si>
  <si>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</si>
  <si>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</si>
  <si>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</si>
  <si>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</si>
  <si>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</si>
  <si>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</si>
  <si>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</si>
  <si>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</si>
  <si>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</si>
  <si>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</si>
  <si>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</si>
  <si>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</si>
  <si>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</si>
  <si>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</si>
  <si>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</si>
  <si>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</si>
  <si>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</si>
  <si>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</si>
  <si>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</si>
  <si>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</si>
  <si>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</si>
  <si>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</si>
  <si>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</si>
  <si>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</si>
  <si>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</si>
  <si>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</si>
  <si>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</si>
  <si>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</si>
  <si>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</si>
  <si>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</si>
  <si>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</si>
  <si>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</si>
  <si>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</si>
  <si>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</si>
  <si>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</si>
  <si>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</si>
  <si>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</si>
  <si>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</si>
  <si>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</si>
  <si>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</si>
  <si>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</si>
  <si>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</si>
  <si>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</si>
  <si>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</si>
  <si>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</si>
  <si>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</si>
  <si>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</si>
  <si>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</si>
  <si>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</si>
  <si>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</si>
  <si>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</si>
  <si>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</si>
  <si>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</si>
  <si>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</si>
  <si>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</si>
  <si>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</si>
  <si>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</si>
  <si>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</si>
  <si>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</si>
  <si>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</si>
  <si>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</si>
  <si>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</si>
  <si>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</si>
  <si>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</si>
  <si>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</si>
  <si>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</si>
  <si>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</si>
  <si>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</si>
  <si>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</si>
  <si>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</si>
  <si>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</si>
  <si>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</si>
  <si>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</si>
  <si>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</si>
  <si>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</si>
  <si>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</si>
  <si>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</si>
  <si>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</si>
  <si>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</si>
  <si>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</si>
  <si>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</si>
  <si>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</si>
  <si>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</si>
  <si>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</si>
  <si>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</si>
  <si>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</si>
  <si>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</si>
  <si>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</si>
  <si>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</si>
  <si>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</si>
  <si>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</si>
  <si>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</si>
  <si>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</si>
  <si>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</si>
  <si>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</si>
  <si>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</si>
  <si>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</si>
  <si>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</si>
  <si>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</si>
  <si>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</si>
  <si>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</si>
  <si>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</si>
  <si>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</si>
  <si>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</si>
  <si>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</si>
  <si>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</si>
  <si>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</si>
  <si>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</si>
  <si>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</si>
  <si>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</si>
  <si>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</si>
  <si>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</si>
  <si>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</si>
  <si>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</si>
  <si>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</si>
  <si>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</si>
  <si>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</si>
  <si>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</si>
  <si>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</si>
  <si>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</si>
  <si>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</si>
  <si>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</si>
  <si>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</si>
  <si>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</si>
  <si>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</si>
  <si>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</si>
  <si>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</si>
  <si>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</si>
  <si>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</si>
  <si>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</si>
  <si>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</si>
  <si>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</si>
  <si>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</si>
  <si>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</si>
  <si>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</si>
  <si>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</si>
  <si>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</si>
  <si>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</si>
  <si>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</si>
  <si>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</si>
  <si>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</si>
  <si>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</si>
  <si>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</si>
  <si>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</si>
  <si>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</si>
  <si>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</si>
  <si>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</si>
  <si>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</si>
  <si>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</si>
  <si>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</si>
  <si>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</si>
  <si>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</si>
  <si>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</si>
  <si>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</si>
  <si>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</si>
  <si>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</si>
  <si>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</si>
  <si>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</si>
  <si>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</si>
  <si>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</si>
  <si>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</si>
  <si>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</si>
  <si>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</si>
  <si>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</si>
  <si>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</si>
  <si>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</si>
  <si>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</si>
  <si>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</si>
  <si>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</si>
  <si>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</si>
  <si>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</si>
  <si>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</si>
  <si>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</si>
  <si>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</si>
  <si>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</si>
  <si>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</si>
  <si>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</si>
  <si>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</si>
  <si>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</si>
  <si>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</si>
  <si>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</si>
  <si>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</si>
  <si>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</si>
  <si>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</si>
  <si>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</si>
  <si>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</si>
  <si>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</si>
  <si>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</si>
  <si>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</si>
  <si>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</si>
  <si>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</si>
  <si>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</si>
  <si>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</si>
  <si>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</si>
  <si>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</si>
  <si>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</si>
  <si>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</si>
  <si>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</si>
  <si>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</si>
  <si>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</si>
  <si>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</si>
  <si>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</si>
  <si>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</si>
  <si>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</si>
  <si>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</si>
  <si>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</si>
  <si>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</si>
  <si>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</si>
  <si>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</si>
  <si>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</si>
  <si>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</si>
  <si>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</si>
  <si>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</si>
  <si>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</si>
  <si>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</si>
  <si>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</si>
  <si>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</si>
  <si>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</si>
  <si>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</si>
  <si>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</si>
  <si>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</si>
  <si>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</si>
  <si>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</si>
  <si>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</si>
  <si>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</si>
  <si>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</si>
  <si>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</si>
  <si>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</si>
  <si>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</si>
  <si>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</si>
  <si>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</si>
  <si>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</si>
  <si>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</si>
  <si>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</si>
  <si>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</si>
  <si>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</si>
  <si>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</si>
  <si>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</si>
  <si>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</si>
  <si>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</si>
  <si>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</si>
  <si>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</si>
  <si>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</si>
  <si>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</si>
  <si>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</si>
  <si>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</si>
  <si>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</si>
  <si>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</si>
  <si>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</si>
  <si>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</si>
  <si>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</si>
  <si>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</si>
  <si>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</si>
  <si>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</si>
  <si>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</si>
  <si>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</si>
  <si>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</si>
  <si>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</si>
  <si>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</si>
  <si>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</si>
  <si>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</si>
  <si>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</si>
  <si>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</si>
  <si>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</si>
  <si>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</si>
  <si>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</si>
  <si>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</si>
  <si>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</si>
  <si>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</si>
  <si>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</si>
  <si>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</si>
  <si>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</si>
  <si>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</si>
  <si>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</si>
  <si>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</si>
  <si>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</si>
  <si>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</si>
  <si>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</si>
  <si>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</si>
  <si>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</si>
  <si>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</si>
  <si>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</si>
  <si>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</si>
  <si>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</si>
  <si>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</si>
  <si>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</si>
  <si>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</si>
  <si>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</si>
  <si>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</si>
  <si>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</si>
  <si>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</si>
  <si>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</si>
  <si>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</si>
  <si>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</si>
  <si>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</si>
  <si>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</si>
  <si>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</si>
  <si>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</si>
  <si>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</si>
  <si>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</si>
  <si>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</si>
  <si>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</si>
  <si>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</si>
  <si>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</si>
  <si>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</si>
  <si>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</si>
  <si>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</si>
  <si>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</si>
  <si>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</si>
  <si>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</si>
  <si>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</si>
  <si>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</si>
  <si>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</si>
  <si>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</si>
  <si>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</si>
  <si>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</si>
  <si>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</si>
  <si>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</si>
  <si>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</si>
  <si>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</si>
  <si>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</si>
  <si>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</si>
  <si>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</si>
  <si>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</si>
  <si>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</si>
  <si>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</si>
  <si>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</si>
  <si>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</si>
  <si>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</si>
  <si>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</si>
  <si>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</si>
  <si>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</si>
  <si>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</si>
  <si>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</si>
  <si>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</si>
  <si>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</si>
  <si>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</si>
  <si>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</si>
  <si>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</si>
  <si>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</si>
  <si>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</si>
  <si>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</si>
  <si>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</si>
  <si>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</si>
  <si>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</si>
  <si>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</si>
  <si>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</si>
  <si>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</si>
  <si>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</si>
  <si>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</si>
  <si>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</si>
  <si>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</si>
  <si>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</si>
  <si>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</si>
  <si>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</si>
  <si>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</si>
  <si>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</si>
  <si>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</si>
  <si>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</si>
  <si>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</si>
  <si>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</si>
  <si>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</si>
  <si>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</si>
  <si>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</si>
  <si>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</si>
  <si>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</si>
  <si>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</si>
  <si>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</si>
  <si>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</si>
  <si>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</si>
  <si>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</si>
  <si>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</si>
  <si>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</si>
  <si>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</si>
  <si>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</si>
  <si>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</si>
  <si>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</si>
  <si>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</si>
  <si>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</si>
  <si>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</si>
  <si>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</si>
  <si>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</si>
  <si>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</si>
  <si>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</si>
  <si>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</si>
  <si>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</si>
  <si>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</si>
  <si>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</si>
  <si>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</si>
  <si>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</si>
  <si>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</si>
  <si>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</si>
  <si>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</si>
  <si>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</si>
  <si>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</si>
  <si>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</si>
  <si>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</si>
  <si>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</si>
  <si>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</si>
  <si>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</si>
  <si>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</si>
  <si>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</si>
  <si>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</si>
  <si>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</si>
  <si>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</si>
  <si>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</si>
  <si>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</si>
  <si>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</si>
  <si>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</si>
  <si>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</si>
  <si>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</si>
  <si>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</si>
  <si>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</si>
  <si>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</si>
  <si>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</si>
  <si>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</si>
  <si>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</si>
  <si>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</si>
  <si>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</si>
  <si>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</si>
  <si>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</si>
  <si>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</si>
  <si>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</si>
  <si>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</si>
  <si>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</si>
  <si>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</si>
  <si>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</si>
  <si>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</si>
  <si>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</si>
  <si>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</si>
  <si>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</si>
  <si>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</si>
  <si>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</si>
  <si>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</si>
  <si>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</si>
  <si>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</si>
  <si>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</si>
  <si>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</si>
  <si>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</si>
  <si>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</si>
  <si>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</si>
  <si>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</si>
  <si>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</si>
  <si>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</si>
  <si>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</si>
  <si>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</si>
  <si>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</si>
  <si>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</si>
  <si>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</si>
  <si>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</si>
  <si>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</si>
  <si>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</si>
  <si>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</si>
  <si>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</si>
  <si>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</si>
  <si>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</si>
  <si>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</si>
  <si>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</si>
  <si>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</si>
  <si>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</si>
  <si>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</si>
  <si>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</si>
  <si>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</si>
  <si>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</si>
  <si>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</si>
  <si>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</si>
  <si>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</si>
  <si>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</si>
  <si>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</si>
  <si>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</si>
  <si>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</si>
  <si>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</si>
  <si>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</si>
  <si>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</si>
  <si>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</si>
  <si>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</si>
  <si>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</si>
  <si>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</si>
  <si>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</si>
  <si>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</si>
  <si>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</si>
  <si>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</si>
  <si>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</si>
  <si>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</si>
  <si>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</si>
  <si>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</si>
  <si>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</si>
  <si>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</si>
  <si>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</si>
  <si>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</si>
  <si>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</si>
  <si>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</si>
  <si>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</si>
  <si>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</si>
  <si>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</si>
  <si>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</si>
  <si>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</si>
  <si>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</si>
  <si>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</si>
  <si>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</si>
  <si>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</si>
  <si>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</si>
  <si>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</si>
  <si>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</si>
  <si>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</si>
  <si>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</si>
  <si>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</si>
  <si>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</si>
  <si>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</si>
  <si>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</si>
  <si>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</si>
  <si>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</si>
  <si>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</si>
  <si>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</si>
  <si>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</si>
  <si>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</si>
  <si>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</si>
  <si>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</si>
  <si>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</si>
  <si>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</si>
  <si>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</si>
  <si>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</si>
  <si>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</si>
  <si>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</si>
  <si>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</si>
  <si>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</si>
  <si>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</si>
  <si>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</si>
  <si>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</si>
  <si>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</si>
  <si>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</si>
  <si>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</si>
  <si>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</si>
  <si>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</si>
  <si>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</si>
  <si>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</si>
  <si>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</si>
  <si>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</si>
  <si>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</si>
  <si>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</si>
  <si>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</si>
  <si>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</si>
  <si>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</si>
  <si>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</si>
  <si>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</si>
  <si>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</si>
  <si>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</si>
  <si>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</si>
  <si>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</si>
  <si>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</si>
  <si>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</si>
  <si>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</si>
  <si>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</si>
  <si>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</si>
  <si>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</si>
  <si>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</si>
  <si>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</si>
  <si>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</si>
  <si>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</si>
  <si>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</si>
  <si>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</si>
  <si>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</si>
  <si>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</si>
  <si>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</si>
  <si>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</si>
  <si>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</si>
  <si>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</si>
  <si>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</si>
  <si>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</si>
  <si>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</si>
  <si>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</si>
  <si>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</si>
  <si>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</si>
  <si>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</si>
  <si>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</si>
  <si>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</si>
  <si>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</si>
  <si>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</si>
  <si>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</si>
  <si>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</si>
  <si>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</si>
  <si>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</si>
  <si>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</si>
  <si>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</si>
  <si>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</si>
  <si>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</si>
  <si>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</si>
  <si>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</si>
  <si>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</si>
  <si>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</si>
  <si>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</si>
  <si>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</si>
  <si>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</si>
  <si>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</si>
  <si>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</si>
  <si>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</si>
  <si>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</si>
  <si>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</si>
  <si>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</si>
  <si>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</si>
  <si>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</si>
  <si>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</si>
  <si>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</si>
  <si>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</si>
  <si>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</si>
  <si>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</si>
  <si>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</si>
  <si>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</si>
  <si>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</si>
  <si>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</si>
  <si>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</si>
  <si>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</si>
  <si>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</si>
  <si>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</si>
  <si>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</si>
  <si>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</si>
  <si>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</si>
  <si>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</si>
  <si>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</si>
  <si>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</si>
  <si>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</si>
  <si>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</si>
  <si>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</si>
  <si>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</si>
  <si>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</si>
  <si>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</si>
  <si>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</si>
  <si>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</si>
  <si>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</si>
  <si>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</si>
  <si>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</si>
  <si>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</si>
  <si>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</si>
  <si>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</si>
  <si>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</si>
  <si>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</si>
  <si>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</si>
  <si>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</si>
  <si>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</si>
  <si>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</si>
  <si>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</si>
  <si>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</si>
  <si>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</si>
  <si>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</si>
  <si>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</si>
  <si>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</si>
  <si>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</si>
  <si>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</si>
  <si>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</si>
  <si>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</si>
  <si>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</si>
  <si>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</si>
  <si>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</si>
  <si>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</si>
  <si>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</si>
  <si>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</si>
  <si>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</si>
  <si>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</si>
  <si>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</si>
  <si>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</si>
  <si>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</si>
  <si>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</si>
  <si>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</si>
  <si>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</si>
  <si>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</si>
  <si>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</si>
  <si>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</si>
  <si>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</si>
  <si>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</si>
  <si>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</si>
  <si>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</si>
  <si>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</si>
  <si>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</si>
  <si>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</si>
  <si>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</si>
  <si>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</si>
  <si>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</si>
  <si>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</si>
  <si>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</si>
  <si>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</si>
  <si>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</si>
  <si>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</si>
  <si>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</si>
  <si>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</si>
  <si>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</si>
  <si>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</si>
  <si>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</si>
  <si>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</si>
  <si>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</si>
  <si>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</si>
  <si>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</si>
  <si>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</si>
  <si>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</si>
  <si>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</si>
  <si>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</si>
  <si>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</si>
  <si>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</si>
  <si>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</si>
  <si>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</si>
  <si>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</si>
  <si>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</si>
  <si>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</si>
  <si>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</si>
  <si>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</si>
  <si>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</si>
  <si>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</si>
  <si>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</si>
  <si>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</si>
  <si>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</si>
  <si>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</si>
  <si>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</si>
  <si>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</si>
  <si>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</si>
  <si>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</si>
  <si>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</si>
  <si>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</si>
  <si>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</si>
  <si>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</si>
  <si>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</si>
  <si>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</si>
  <si>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</si>
  <si>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</si>
  <si>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</si>
  <si>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</si>
  <si>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</si>
  <si>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</si>
  <si>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</si>
  <si>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</si>
  <si>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</si>
  <si>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</si>
  <si>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</si>
  <si>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</si>
  <si>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</si>
  <si>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</si>
  <si>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</si>
  <si>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</si>
  <si>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</si>
  <si>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</si>
  <si>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</si>
  <si>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</si>
  <si>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</si>
  <si>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</si>
  <si>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</si>
  <si>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</si>
  <si>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</si>
  <si>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</si>
  <si>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</si>
  <si>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</si>
  <si>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</si>
  <si>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</si>
  <si>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</si>
  <si>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</si>
  <si>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</si>
  <si>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</si>
  <si>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</si>
  <si>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</si>
  <si>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</si>
  <si>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</si>
  <si>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</si>
  <si>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</si>
  <si>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</si>
  <si>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</si>
  <si>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</si>
  <si>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</si>
  <si>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</si>
  <si>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</si>
  <si>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</si>
  <si>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</si>
  <si>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</si>
  <si>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</si>
  <si>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</si>
  <si>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</si>
  <si>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</si>
  <si>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</si>
  <si>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</si>
  <si>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</si>
  <si>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</si>
  <si>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</si>
  <si>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</si>
  <si>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</si>
  <si>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</si>
  <si>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</si>
  <si>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</si>
  <si>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</si>
  <si>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</si>
  <si>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</si>
  <si>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</si>
  <si>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</si>
  <si>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</si>
  <si>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</si>
  <si>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</si>
  <si>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</si>
  <si>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</si>
  <si>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</si>
  <si>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</si>
  <si>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</si>
  <si>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</si>
  <si>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</si>
  <si>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</si>
  <si>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</si>
  <si>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</si>
  <si>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</si>
  <si>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</si>
  <si>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</si>
  <si>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</si>
  <si>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</si>
  <si>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</si>
  <si>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</si>
  <si>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</si>
  <si>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</si>
  <si>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</si>
  <si>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</si>
  <si>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</si>
  <si>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</si>
  <si>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</si>
  <si>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</si>
  <si>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</si>
  <si>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</si>
  <si>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</si>
  <si>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</si>
  <si>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</si>
  <si>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</si>
  <si>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</si>
  <si>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</si>
  <si>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</si>
  <si>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</si>
  <si>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</si>
  <si>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</si>
  <si>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</si>
  <si>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</si>
  <si>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</si>
  <si>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</si>
  <si>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</si>
  <si>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</si>
  <si>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</si>
  <si>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</si>
  <si>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</si>
  <si>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</si>
  <si>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</si>
  <si>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</si>
  <si>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</si>
  <si>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</si>
  <si>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</si>
  <si>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</si>
  <si>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</si>
  <si>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</si>
  <si>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</si>
  <si>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</si>
  <si>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</si>
  <si>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</si>
  <si>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</si>
  <si>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</si>
  <si>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</si>
  <si>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</si>
  <si>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</si>
  <si>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</si>
  <si>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</si>
  <si>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</si>
  <si>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</si>
  <si>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</si>
  <si>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</si>
  <si>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</si>
  <si>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</si>
  <si>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</si>
  <si>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</si>
  <si>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</si>
  <si>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</si>
  <si>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</si>
  <si>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</si>
  <si>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</si>
  <si>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</si>
  <si>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</si>
  <si>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</si>
  <si>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</si>
  <si>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</si>
  <si>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</si>
  <si>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</si>
  <si>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</si>
  <si>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</si>
  <si>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</si>
  <si>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</si>
  <si>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</si>
  <si>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</si>
  <si>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</si>
  <si>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</si>
  <si>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</si>
  <si>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</si>
  <si>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</si>
  <si>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</si>
  <si>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</si>
  <si>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</si>
  <si>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</si>
  <si>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</si>
  <si>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</si>
  <si>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</si>
  <si>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</si>
  <si>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</si>
  <si>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</si>
  <si>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</si>
  <si>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</si>
  <si>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</si>
  <si>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</si>
  <si>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</si>
  <si>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</si>
  <si>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</si>
  <si>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</si>
  <si>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</si>
  <si>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</si>
  <si>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</si>
  <si>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</si>
  <si>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</si>
  <si>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</si>
  <si>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</si>
  <si>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</si>
  <si>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</si>
  <si>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</si>
  <si>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</si>
  <si>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</si>
  <si>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</si>
  <si>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</si>
  <si>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</si>
  <si>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</si>
  <si>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</si>
  <si>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</si>
  <si>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</si>
  <si>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</si>
  <si>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</si>
  <si>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</si>
  <si>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</si>
  <si>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</si>
  <si>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</si>
  <si>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</si>
  <si>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</si>
  <si>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</si>
  <si>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</si>
  <si>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</si>
  <si>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</si>
  <si>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</si>
  <si>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</si>
  <si>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</si>
  <si>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</si>
  <si>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</si>
  <si>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</si>
  <si>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</si>
  <si>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</si>
  <si>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</si>
  <si>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</si>
  <si>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</si>
  <si>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</si>
  <si>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</si>
  <si>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</si>
  <si>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</si>
  <si>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</si>
  <si>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</si>
  <si>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</si>
  <si>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</si>
  <si>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</si>
  <si>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</si>
  <si>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</si>
  <si>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</si>
  <si>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</si>
  <si>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</si>
  <si>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</si>
  <si>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</si>
  <si>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</si>
  <si>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</si>
  <si>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</si>
  <si>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</si>
  <si>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</si>
  <si>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</si>
  <si>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</si>
  <si>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</si>
  <si>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</si>
  <si>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</si>
  <si>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</si>
  <si>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</si>
  <si>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</si>
  <si>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</si>
  <si>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</si>
  <si>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</si>
  <si>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</si>
  <si>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</si>
  <si>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</si>
  <si>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</si>
  <si>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</si>
  <si>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</si>
  <si>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</si>
  <si>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</si>
  <si>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</si>
  <si>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</si>
  <si>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</si>
  <si>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</si>
  <si>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</si>
  <si>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</si>
  <si>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</si>
  <si>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</si>
  <si>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</si>
  <si>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</si>
  <si>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</si>
  <si>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</si>
  <si>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</si>
  <si>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</si>
  <si>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</si>
  <si>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</si>
  <si>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</si>
  <si>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</si>
  <si>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</si>
  <si>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</si>
  <si>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</si>
  <si>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</si>
  <si>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</si>
  <si>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</si>
  <si>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</si>
  <si>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</si>
  <si>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</si>
  <si>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</si>
  <si>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</si>
  <si>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</si>
  <si>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</si>
  <si>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</si>
  <si>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</si>
  <si>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</si>
  <si>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</si>
  <si>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</si>
  <si>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</si>
  <si>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</si>
  <si>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</si>
  <si>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</si>
  <si>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</si>
  <si>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</si>
  <si>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</si>
  <si>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</si>
  <si>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</si>
  <si>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</si>
  <si>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</si>
  <si>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</si>
  <si>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</si>
  <si>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</si>
  <si>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</si>
  <si>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</si>
  <si>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</si>
  <si>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</si>
  <si>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</si>
  <si>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</si>
  <si>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</si>
  <si>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</si>
  <si>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</si>
  <si>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</si>
  <si>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</si>
  <si>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</si>
  <si>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</si>
  <si>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</si>
  <si>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</si>
  <si>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</si>
  <si>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</si>
  <si>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</si>
  <si>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</si>
  <si>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</si>
  <si>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</si>
  <si>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</si>
  <si>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</si>
  <si>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</si>
  <si>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</si>
  <si>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</si>
  <si>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</si>
  <si>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</si>
  <si>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</si>
  <si>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</si>
  <si>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</si>
  <si>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</si>
  <si>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</si>
  <si>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</si>
  <si>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</si>
  <si>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</si>
  <si>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</si>
  <si>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</si>
  <si>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</si>
  <si>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</si>
  <si>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</si>
  <si>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</si>
  <si>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</si>
  <si>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</si>
  <si>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</si>
  <si>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</si>
  <si>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</si>
  <si>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</si>
  <si>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</si>
  <si>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</si>
  <si>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</si>
  <si>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</si>
  <si>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</si>
  <si>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</si>
  <si>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</si>
  <si>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</si>
  <si>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</si>
  <si>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</si>
  <si>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</si>
  <si>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</si>
  <si>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</si>
  <si>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</si>
  <si>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</si>
  <si>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</si>
  <si>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</si>
  <si>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</si>
  <si>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</si>
  <si>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</si>
  <si>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</si>
  <si>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</si>
  <si>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</si>
  <si>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</si>
  <si>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</si>
  <si>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</si>
  <si>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</si>
  <si>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</si>
  <si>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</si>
  <si>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</si>
  <si>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</si>
  <si>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</si>
  <si>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</si>
  <si>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</si>
  <si>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</si>
  <si>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</si>
  <si>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</si>
  <si>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</si>
  <si>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</si>
  <si>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</si>
  <si>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</si>
  <si>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</si>
  <si>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</si>
  <si>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</si>
  <si>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</si>
  <si>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</si>
  <si>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</si>
  <si>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</si>
  <si>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</si>
  <si>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</si>
  <si>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</si>
  <si>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</si>
  <si>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</si>
  <si>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</si>
  <si>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</si>
  <si>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</si>
  <si>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</si>
  <si>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</si>
  <si>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</si>
  <si>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</si>
  <si>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</si>
  <si>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</si>
  <si>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</si>
  <si>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</si>
  <si>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</si>
  <si>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</si>
  <si>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</si>
  <si>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</si>
  <si>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</si>
  <si>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</si>
  <si>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</si>
  <si>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</si>
  <si>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</si>
  <si>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</si>
  <si>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</si>
  <si>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</si>
  <si>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</si>
  <si>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</si>
  <si>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</si>
  <si>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</si>
  <si>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</si>
  <si>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</si>
  <si>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</si>
  <si>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</si>
  <si>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</si>
  <si>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</si>
  <si>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</si>
  <si>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</si>
  <si>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</si>
  <si>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</si>
  <si>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</si>
  <si>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</si>
  <si>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</si>
  <si>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</si>
  <si>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</si>
  <si>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</si>
  <si>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</si>
  <si>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</si>
  <si>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</si>
  <si>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</si>
  <si>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</si>
  <si>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</si>
  <si>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</si>
  <si>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</si>
  <si>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</si>
  <si>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</si>
  <si>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</si>
  <si>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</si>
  <si>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</si>
  <si>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</si>
  <si>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</si>
  <si>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</si>
  <si>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</si>
  <si>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</si>
  <si>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</si>
  <si>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</si>
  <si>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</si>
  <si>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</si>
  <si>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</si>
  <si>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</si>
  <si>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</si>
  <si>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</si>
  <si>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</si>
  <si>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</si>
  <si>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</si>
  <si>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</si>
  <si>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</si>
  <si>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</si>
  <si>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</si>
  <si>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</si>
  <si>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</si>
  <si>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</si>
  <si>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</si>
  <si>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</si>
  <si>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</si>
  <si>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</si>
  <si>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</si>
  <si>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</si>
  <si>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</si>
  <si>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</si>
  <si>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</si>
  <si>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</si>
  <si>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</si>
  <si>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</si>
  <si>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</si>
  <si>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</si>
  <si>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</si>
  <si>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</si>
  <si>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</si>
  <si>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</si>
  <si>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</si>
  <si>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</si>
  <si>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</si>
  <si>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</si>
  <si>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</si>
  <si>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</si>
  <si>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</si>
  <si>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</si>
  <si>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</si>
  <si>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</si>
  <si>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</si>
  <si>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</si>
  <si>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</si>
  <si>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</si>
  <si>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</si>
  <si>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</si>
  <si>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</si>
  <si>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</si>
  <si>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</si>
  <si>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</si>
  <si>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</si>
  <si>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</si>
  <si>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</si>
  <si>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</si>
  <si>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</si>
  <si>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</si>
  <si>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</si>
  <si>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</si>
  <si>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</si>
  <si>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</si>
  <si>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</si>
  <si>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</si>
  <si>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</si>
  <si>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</si>
  <si>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</si>
  <si>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</si>
  <si>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</si>
  <si>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</si>
  <si>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</si>
  <si>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</si>
  <si>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</si>
  <si>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</si>
  <si>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</si>
  <si>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</si>
  <si>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</si>
  <si>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</si>
  <si>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</si>
  <si>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</si>
  <si>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</si>
  <si>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</si>
  <si>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</si>
  <si>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</si>
  <si>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</si>
  <si>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</si>
  <si>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</si>
  <si>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</si>
  <si>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</si>
  <si>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</si>
  <si>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</si>
  <si>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</si>
  <si>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</si>
  <si>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</si>
  <si>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</si>
  <si>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</si>
  <si>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</si>
  <si>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</si>
  <si>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</si>
  <si>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</si>
  <si>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</si>
  <si>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</si>
  <si>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</si>
  <si>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</si>
  <si>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</si>
  <si>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</si>
  <si>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</si>
  <si>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</si>
  <si>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</si>
  <si>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</si>
  <si>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</si>
  <si>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</si>
  <si>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</si>
  <si>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</si>
  <si>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</si>
  <si>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</si>
  <si>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</si>
  <si>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</si>
  <si>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</si>
  <si>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</si>
  <si>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</si>
  <si>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</si>
  <si>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</si>
  <si>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</si>
  <si>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</si>
  <si>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</si>
  <si>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</si>
  <si>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</si>
  <si>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</si>
  <si>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</si>
  <si>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</si>
  <si>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</si>
  <si>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</si>
  <si>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</si>
  <si>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</si>
  <si>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</si>
  <si>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</si>
  <si>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</si>
  <si>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</si>
  <si>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</si>
  <si>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</si>
  <si>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</si>
  <si>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</si>
  <si>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</si>
  <si>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</si>
  <si>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</si>
  <si>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</si>
  <si>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</si>
  <si>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</si>
  <si>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</si>
  <si>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</si>
  <si>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</si>
  <si>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</si>
  <si>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</si>
  <si>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</si>
  <si>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</si>
  <si>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</si>
  <si>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</si>
  <si>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</si>
  <si>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</si>
  <si>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</si>
  <si>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</si>
  <si>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</si>
  <si>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</si>
  <si>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</si>
  <si>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</si>
  <si>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</si>
  <si>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</si>
  <si>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</si>
  <si>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</si>
  <si>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</si>
  <si>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</si>
  <si>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</si>
  <si>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</si>
  <si>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</si>
  <si>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</si>
  <si>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</si>
  <si>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</si>
  <si>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</si>
  <si>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</si>
  <si>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</si>
  <si>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</si>
  <si>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</si>
  <si>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</si>
  <si>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</si>
  <si>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</si>
  <si>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</si>
  <si>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</si>
  <si>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</si>
  <si>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</si>
  <si>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</si>
  <si>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</si>
  <si>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</si>
  <si>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</si>
  <si>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</si>
  <si>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</si>
  <si>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</si>
  <si>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</si>
  <si>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</si>
  <si>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</si>
  <si>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</si>
  <si>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</si>
  <si>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</si>
  <si>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</si>
  <si>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</si>
  <si>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</si>
  <si>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</si>
  <si>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</si>
  <si>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</si>
  <si>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</si>
  <si>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</si>
  <si>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</si>
  <si>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</si>
  <si>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</si>
  <si>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</si>
  <si>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</si>
  <si>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</si>
  <si>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</si>
  <si>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</si>
  <si>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</si>
  <si>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</si>
  <si>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</si>
  <si>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</si>
  <si>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</si>
  <si>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</si>
  <si>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</si>
  <si>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</si>
  <si>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</si>
  <si>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</si>
  <si>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</si>
  <si>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</si>
  <si>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</si>
  <si>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</si>
  <si>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</si>
  <si>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</si>
  <si>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</si>
  <si>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</si>
  <si>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</si>
  <si>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</si>
  <si>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</si>
  <si>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</si>
  <si>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</si>
  <si>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</si>
  <si>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</si>
  <si>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</si>
  <si>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</si>
  <si>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</si>
  <si>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</si>
  <si>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</si>
  <si>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</si>
  <si>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</si>
  <si>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</si>
  <si>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</si>
  <si>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</si>
  <si>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</si>
  <si>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</si>
  <si>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</si>
  <si>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</si>
  <si>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</si>
  <si>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</si>
  <si>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</si>
  <si>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</si>
  <si>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</si>
  <si>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</si>
  <si>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</si>
  <si>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</si>
  <si>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</si>
  <si>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</si>
  <si>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</si>
  <si>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</si>
  <si>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</si>
  <si>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</si>
  <si>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</si>
  <si>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</si>
  <si>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</si>
  <si>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</si>
  <si>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</si>
  <si>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</si>
  <si>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</si>
  <si>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</si>
  <si>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</si>
  <si>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</si>
  <si>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</si>
  <si>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</si>
  <si>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</si>
  <si>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</si>
  <si>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</si>
  <si>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</si>
  <si>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</si>
  <si>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</si>
  <si>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</si>
  <si>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</si>
  <si>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</si>
  <si>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</si>
  <si>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</si>
  <si>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</si>
  <si>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</si>
  <si>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</si>
  <si>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</si>
  <si>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</si>
  <si>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</si>
  <si>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</si>
  <si>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</si>
  <si>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</si>
  <si>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</si>
  <si>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</si>
  <si>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</si>
  <si>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</si>
  <si>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</si>
  <si>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</si>
  <si>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</si>
  <si>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</si>
  <si>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</si>
  <si>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</si>
  <si>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</si>
  <si>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</si>
  <si>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</si>
  <si>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</si>
  <si>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</si>
  <si>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</si>
  <si>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</si>
  <si>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</si>
  <si>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</si>
  <si>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</si>
  <si>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</si>
  <si>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</si>
  <si>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</si>
  <si>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</si>
  <si>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</si>
  <si>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</si>
  <si>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</si>
  <si>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</si>
  <si>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</si>
  <si>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</si>
  <si>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</si>
  <si>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</si>
  <si>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</si>
  <si>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</si>
  <si>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</si>
  <si>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</si>
  <si>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</si>
  <si>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</si>
  <si>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</si>
  <si>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</si>
  <si>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</si>
  <si>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</si>
  <si>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</si>
  <si>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</si>
  <si>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</si>
  <si>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</si>
  <si>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</si>
  <si>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</si>
  <si>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</si>
  <si>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</si>
  <si>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</si>
  <si>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</si>
  <si>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</si>
  <si>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</si>
  <si>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</si>
  <si>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</si>
  <si>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</si>
  <si>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</si>
  <si>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</si>
  <si>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</si>
  <si>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</si>
  <si>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</si>
  <si>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</si>
  <si>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</si>
  <si>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</si>
  <si>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</si>
  <si>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</si>
  <si>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</si>
  <si>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</si>
  <si>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</si>
  <si>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</si>
  <si>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</si>
  <si>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</si>
  <si>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</si>
  <si>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</si>
  <si>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</si>
  <si>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</si>
  <si>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</si>
  <si>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</si>
  <si>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</si>
  <si>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</si>
  <si>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</si>
  <si>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</si>
  <si>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</si>
  <si>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</si>
  <si>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</si>
  <si>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</si>
  <si>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</si>
  <si>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</si>
  <si>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</si>
  <si>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</si>
  <si>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</si>
  <si>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</si>
  <si>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</si>
  <si>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</si>
  <si>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</si>
  <si>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</si>
  <si>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</si>
  <si>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</si>
  <si>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</si>
  <si>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</si>
  <si>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</si>
  <si>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</si>
  <si>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</si>
  <si>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</si>
  <si>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</si>
  <si>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</si>
  <si>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</si>
  <si>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</si>
  <si>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</si>
  <si>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</si>
  <si>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</si>
  <si>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</si>
  <si>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</si>
  <si>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</si>
  <si>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</si>
  <si>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</si>
  <si>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</si>
  <si>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</si>
  <si>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</si>
  <si>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</si>
  <si>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</si>
  <si>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</si>
  <si>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</si>
  <si>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</si>
  <si>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</si>
  <si>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</si>
  <si>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</si>
  <si>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</si>
  <si>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</si>
  <si>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</si>
  <si>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</si>
  <si>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</si>
  <si>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</si>
  <si>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</si>
  <si>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</si>
  <si>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</si>
  <si>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</si>
  <si>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</si>
  <si>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</si>
  <si>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</si>
  <si>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</si>
  <si>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</si>
  <si>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</si>
  <si>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</si>
  <si>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</si>
  <si>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</si>
  <si>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</si>
  <si>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</si>
  <si>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</si>
  <si>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</si>
  <si>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</si>
  <si>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</si>
  <si>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</si>
  <si>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</si>
  <si>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</si>
  <si>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</si>
  <si>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</si>
  <si>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</si>
  <si>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</si>
  <si>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</si>
  <si>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</si>
  <si>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</si>
  <si>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</si>
  <si>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</si>
  <si>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</si>
  <si>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</si>
  <si>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</si>
  <si>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</si>
  <si>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</si>
  <si>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</si>
  <si>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</si>
  <si>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</si>
  <si>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</si>
  <si>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</si>
  <si>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</si>
  <si>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</si>
  <si>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</si>
  <si>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</si>
  <si>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</si>
  <si>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</si>
  <si>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</si>
  <si>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</si>
  <si>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</si>
  <si>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</si>
  <si>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</si>
  <si>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</si>
  <si>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</si>
  <si>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</si>
  <si>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</si>
  <si>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</si>
  <si>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</si>
  <si>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</si>
  <si>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</si>
  <si>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</si>
  <si>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</si>
  <si>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</si>
  <si>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</si>
  <si>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</si>
  <si>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</si>
  <si>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</si>
  <si>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</si>
  <si>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</si>
  <si>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</si>
  <si>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</si>
  <si>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</si>
  <si>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</si>
  <si>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</si>
  <si>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</si>
  <si>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</si>
  <si>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</si>
  <si>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</si>
  <si>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</si>
  <si>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</si>
  <si>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</si>
  <si>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</si>
  <si>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</si>
  <si>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</si>
  <si>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</si>
  <si>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</si>
  <si>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</si>
  <si>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</si>
  <si>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</si>
  <si>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</si>
  <si>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</si>
  <si>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</si>
  <si>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</si>
  <si>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</si>
  <si>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</si>
  <si>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</si>
  <si>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</si>
  <si>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</si>
  <si>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</si>
  <si>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</si>
  <si>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</si>
  <si>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</si>
  <si>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</si>
  <si>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</si>
  <si>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</si>
  <si>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</si>
  <si>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</si>
  <si>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</si>
  <si>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</si>
  <si>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</si>
  <si>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</si>
  <si>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</si>
  <si>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</si>
  <si>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</si>
  <si>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</si>
  <si>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</si>
  <si>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</si>
  <si>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</si>
  <si>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</si>
  <si>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</si>
  <si>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</si>
  <si>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</si>
  <si>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</si>
  <si>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</si>
  <si>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</si>
  <si>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</si>
  <si>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</si>
  <si>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</si>
  <si>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</si>
  <si>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</si>
  <si>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</si>
  <si>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</si>
  <si>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</si>
  <si>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</si>
  <si>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</si>
  <si>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</si>
  <si>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</si>
  <si>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</si>
  <si>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</si>
  <si>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</si>
  <si>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</si>
  <si>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</si>
  <si>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</si>
  <si>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</si>
  <si>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</si>
  <si>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</si>
  <si>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</si>
  <si>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</si>
  <si>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</si>
  <si>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</si>
  <si>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</si>
  <si>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</si>
  <si>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</si>
  <si>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</si>
  <si>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</si>
  <si>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</si>
  <si>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</si>
  <si>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</si>
  <si>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</si>
  <si>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</si>
  <si>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</si>
  <si>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</si>
  <si>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</si>
  <si>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</si>
  <si>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</si>
  <si>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</si>
  <si>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</si>
  <si>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</si>
  <si>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</si>
  <si>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</si>
  <si>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</si>
  <si>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</si>
  <si>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</si>
  <si>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</si>
  <si>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</si>
  <si>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</si>
  <si>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</si>
  <si>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</si>
  <si>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</si>
  <si>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</si>
  <si>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</si>
  <si>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</si>
  <si>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</si>
  <si>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</si>
  <si>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</si>
  <si>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</si>
  <si>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</si>
  <si>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</si>
  <si>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</si>
  <si>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</si>
  <si>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</si>
  <si>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</si>
  <si>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</si>
  <si>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</si>
  <si>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</si>
  <si>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</si>
  <si>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</si>
  <si>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</si>
  <si>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</si>
  <si>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</si>
  <si>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</si>
  <si>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</si>
  <si>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</si>
  <si>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</si>
  <si>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</si>
  <si>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</si>
  <si>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</si>
  <si>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</si>
  <si>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</si>
  <si>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</si>
  <si>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</si>
  <si>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</si>
  <si>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</si>
  <si>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</si>
  <si>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</si>
  <si>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</si>
  <si>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</si>
  <si>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</si>
  <si>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</si>
  <si>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</si>
  <si>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</si>
  <si>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</si>
  <si>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</si>
  <si>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</si>
  <si>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</si>
  <si>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</si>
  <si>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</si>
  <si>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</si>
  <si>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</si>
  <si>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</si>
  <si>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</si>
  <si>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</si>
  <si>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</si>
  <si>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</si>
  <si>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</si>
  <si>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</si>
  <si>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</si>
  <si>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</si>
  <si>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</si>
  <si>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</si>
  <si>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</si>
  <si>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</si>
  <si>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</si>
  <si>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</si>
  <si>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</si>
  <si>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</si>
  <si>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</si>
  <si>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</si>
  <si>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</si>
  <si>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</si>
  <si>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</si>
  <si>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</si>
  <si>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</si>
  <si>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</si>
  <si>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</si>
  <si>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</si>
  <si>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</si>
  <si>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</si>
  <si>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</si>
  <si>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</si>
  <si>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</si>
  <si>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</si>
  <si>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</si>
  <si>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</si>
  <si>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</si>
  <si>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</si>
  <si>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</si>
  <si>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</si>
  <si>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</si>
  <si>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</si>
  <si>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</si>
  <si>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</si>
  <si>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</si>
  <si>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</si>
  <si>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</si>
  <si>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</si>
  <si>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</si>
  <si>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</si>
  <si>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</si>
  <si>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</si>
  <si>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</si>
  <si>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</si>
  <si>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</si>
  <si>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</si>
  <si>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</si>
  <si>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</si>
  <si>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</si>
  <si>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</si>
  <si>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</si>
  <si>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</si>
  <si>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</si>
  <si>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</si>
  <si>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</si>
  <si>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</si>
  <si>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</si>
  <si>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</si>
  <si>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</si>
  <si>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</si>
  <si>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</si>
  <si>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</si>
  <si>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</si>
  <si>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</si>
  <si>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</si>
  <si>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</si>
  <si>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</si>
  <si>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</si>
  <si>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</si>
  <si>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</si>
  <si>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</si>
  <si>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</si>
  <si>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</si>
  <si>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</si>
  <si>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</si>
  <si>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</si>
  <si>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</si>
  <si>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</si>
  <si>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</si>
  <si>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</si>
  <si>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</si>
  <si>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</si>
  <si>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</si>
  <si>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</si>
  <si>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</si>
  <si>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</si>
  <si>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</si>
  <si>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</si>
  <si>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</si>
  <si>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</si>
  <si>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</si>
  <si>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</si>
  <si>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</si>
  <si>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</si>
  <si>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</si>
  <si>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</si>
  <si>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</si>
  <si>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</si>
  <si>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</si>
  <si>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</si>
  <si>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</si>
  <si>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</si>
  <si>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</si>
  <si>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</si>
  <si>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</si>
  <si>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</si>
  <si>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</si>
  <si>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</si>
  <si>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</si>
  <si>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</si>
  <si>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</si>
  <si>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</si>
  <si>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</si>
  <si>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</si>
  <si>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</si>
  <si>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</si>
  <si>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</si>
  <si>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</si>
  <si>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</si>
  <si>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</si>
  <si>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</si>
  <si>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</si>
  <si>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</si>
  <si>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</si>
  <si>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</si>
  <si>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</si>
  <si>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</si>
  <si>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</si>
  <si>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</si>
  <si>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</si>
  <si>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</si>
  <si>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</si>
  <si>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</si>
  <si>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</si>
  <si>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</si>
  <si>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</si>
  <si>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</si>
  <si>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</si>
  <si>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</si>
  <si>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</si>
  <si>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</si>
  <si>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</si>
  <si>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</si>
  <si>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</si>
  <si>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</si>
  <si>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</si>
  <si>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</si>
  <si>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</si>
  <si>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</si>
  <si>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</si>
  <si>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</si>
  <si>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</si>
  <si>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</si>
  <si>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</si>
  <si>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</si>
  <si>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</si>
  <si>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</si>
  <si>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</si>
  <si>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</si>
  <si>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</si>
  <si>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</si>
  <si>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</si>
  <si>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</si>
  <si>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</si>
  <si>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</si>
  <si>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</si>
  <si>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</si>
  <si>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</si>
  <si>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</si>
  <si>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</si>
  <si>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</si>
  <si>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</si>
  <si>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</si>
  <si>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</si>
  <si>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</si>
  <si>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</si>
  <si>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</si>
  <si>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</si>
  <si>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</si>
  <si>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</si>
  <si>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</si>
  <si>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</si>
  <si>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</si>
  <si>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</si>
  <si>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</si>
  <si>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</si>
  <si>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</si>
  <si>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</si>
  <si>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</si>
  <si>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</si>
  <si>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</si>
  <si>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</si>
  <si>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</si>
  <si>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</si>
  <si>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</si>
  <si>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</si>
  <si>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</si>
  <si>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</si>
  <si>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</si>
  <si>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</si>
  <si>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</si>
  <si>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</si>
  <si>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</si>
  <si>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</si>
  <si>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</si>
  <si>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</si>
  <si>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</si>
  <si>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</si>
  <si>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</si>
  <si>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</si>
  <si>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</si>
  <si>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</si>
  <si>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</si>
  <si>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</si>
  <si>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</si>
  <si>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</si>
  <si>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</si>
  <si>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</si>
  <si>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</si>
  <si>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</si>
  <si>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</si>
  <si>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</si>
  <si>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</si>
  <si>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</si>
  <si>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</si>
  <si>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</si>
  <si>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</si>
  <si>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</si>
  <si>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</si>
  <si>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</si>
  <si>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</si>
  <si>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</si>
  <si>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</si>
  <si>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</si>
  <si>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</si>
  <si>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</si>
  <si>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</si>
  <si>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</si>
  <si>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</si>
  <si>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</si>
  <si>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</si>
  <si>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</si>
  <si>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</si>
  <si>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</si>
  <si>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</si>
  <si>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</si>
  <si>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</si>
  <si>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</si>
  <si>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</si>
  <si>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</si>
  <si>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</si>
  <si>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</si>
  <si>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</si>
  <si>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</si>
  <si>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</si>
  <si>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</si>
  <si>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</si>
  <si>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</si>
  <si>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</si>
  <si>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</si>
  <si>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</si>
  <si>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</si>
  <si>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</si>
  <si>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</si>
  <si>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</si>
  <si>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</si>
  <si>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</si>
  <si>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</si>
  <si>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</si>
  <si>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</si>
  <si>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</si>
  <si>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</si>
  <si>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</si>
  <si>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</si>
  <si>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</si>
  <si>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</si>
  <si>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</si>
  <si>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</si>
  <si>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</si>
  <si>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</si>
  <si>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</si>
  <si>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</si>
  <si>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</si>
  <si>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</si>
  <si>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</si>
  <si>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</si>
  <si>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</si>
  <si>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</si>
  <si>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</si>
  <si>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</si>
  <si>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</si>
  <si>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</si>
  <si>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</si>
  <si>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</si>
  <si>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</si>
  <si>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</si>
  <si>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</si>
  <si>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</si>
  <si>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</si>
  <si>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</si>
  <si>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</si>
  <si>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</si>
  <si>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</si>
  <si>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</si>
  <si>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</si>
  <si>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</si>
  <si>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</si>
  <si>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</si>
  <si>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</si>
  <si>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</si>
  <si>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</si>
  <si>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</si>
  <si>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</si>
  <si>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</si>
  <si>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</si>
  <si>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</si>
  <si>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</si>
  <si>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</si>
  <si>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</si>
  <si>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</si>
  <si>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</si>
  <si>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</si>
  <si>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</si>
  <si>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</si>
  <si>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</si>
  <si>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</si>
  <si>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</si>
  <si>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</si>
  <si>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</si>
  <si>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</si>
  <si>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</si>
  <si>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</si>
  <si>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</si>
  <si>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</si>
  <si>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</si>
  <si>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</si>
  <si>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</si>
  <si>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</si>
  <si>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</si>
  <si>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</si>
  <si>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</si>
  <si>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</si>
  <si>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</si>
  <si>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</si>
  <si>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</si>
  <si>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</si>
  <si>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</si>
  <si>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</si>
  <si>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</si>
  <si>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</si>
  <si>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</si>
  <si>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</si>
  <si>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</si>
  <si>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</si>
  <si>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</si>
  <si>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</si>
  <si>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</si>
  <si>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</si>
  <si>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</si>
  <si>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</si>
  <si>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</si>
  <si>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</si>
  <si>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</si>
  <si>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</si>
  <si>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</si>
  <si>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</si>
  <si>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</si>
  <si>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</si>
  <si>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</si>
  <si>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</si>
  <si>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</si>
  <si>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</si>
  <si>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</si>
  <si>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</si>
  <si>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</si>
  <si>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</si>
  <si>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</si>
  <si>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</si>
  <si>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</si>
  <si>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</si>
  <si>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</si>
  <si>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</si>
  <si>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</si>
  <si>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</si>
  <si>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</si>
  <si>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</si>
  <si>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</si>
  <si>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</si>
  <si>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</si>
  <si>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</si>
  <si>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</si>
  <si>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</si>
  <si>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</si>
  <si>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</si>
  <si>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</si>
  <si>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</si>
  <si>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</si>
  <si>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</si>
  <si>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</si>
  <si>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</si>
  <si>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</si>
  <si>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</si>
  <si>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</si>
  <si>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</si>
  <si>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</si>
  <si>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</si>
  <si>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</si>
  <si>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</si>
  <si>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</si>
  <si>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</si>
  <si>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</si>
  <si>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</si>
  <si>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</si>
  <si>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</si>
  <si>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</si>
  <si>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</si>
  <si>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</si>
  <si>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</si>
  <si>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</si>
  <si>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</si>
  <si>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</si>
  <si>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</si>
  <si>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</si>
  <si>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</si>
  <si>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</si>
  <si>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</si>
  <si>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</si>
  <si>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</si>
  <si>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</si>
  <si>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</si>
  <si>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</si>
  <si>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</si>
  <si>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</si>
  <si>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</si>
  <si>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</si>
  <si>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</si>
  <si>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</si>
  <si>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</si>
  <si>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</si>
  <si>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</si>
  <si>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</si>
  <si>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</si>
  <si>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</si>
  <si>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</si>
  <si>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</si>
  <si>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</si>
  <si>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</si>
  <si>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</si>
  <si>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</si>
  <si>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</si>
  <si>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</si>
  <si>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</si>
  <si>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</si>
  <si>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</si>
  <si>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</si>
  <si>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</si>
  <si>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</si>
  <si>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</si>
  <si>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</si>
  <si>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</si>
  <si>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</si>
  <si>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</si>
  <si>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</si>
  <si>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</si>
  <si>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</si>
  <si>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</si>
  <si>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</si>
  <si>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</si>
  <si>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</si>
  <si>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</si>
  <si>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</si>
  <si>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</si>
  <si>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</si>
  <si>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</si>
  <si>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</si>
  <si>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</si>
  <si>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</si>
  <si>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</si>
  <si>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</si>
  <si>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</si>
  <si>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</si>
  <si>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</si>
  <si>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</si>
  <si>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</si>
  <si>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</si>
  <si>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</si>
  <si>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</si>
  <si>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</si>
  <si>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</si>
  <si>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</si>
  <si>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</si>
  <si>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</si>
  <si>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</si>
  <si>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</si>
  <si>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</si>
  <si>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</si>
  <si>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</si>
  <si>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</si>
  <si>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</si>
  <si>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</si>
  <si>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</si>
  <si>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</si>
  <si>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</si>
  <si>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</si>
  <si>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</si>
  <si>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</si>
  <si>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</si>
  <si>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</si>
  <si>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</si>
  <si>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</si>
  <si>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</si>
  <si>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</si>
  <si>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</si>
  <si>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</si>
  <si>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</si>
  <si>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</si>
  <si>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</si>
  <si>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</si>
  <si>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</si>
  <si>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</si>
  <si>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</si>
  <si>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</si>
  <si>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</si>
  <si>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</si>
  <si>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</si>
  <si>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</si>
  <si>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</si>
  <si>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</si>
  <si>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</si>
  <si>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</si>
  <si>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</si>
  <si>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</si>
  <si>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</si>
  <si>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</si>
  <si>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</si>
  <si>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</si>
  <si>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</si>
  <si>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</si>
  <si>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</si>
  <si>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</si>
  <si>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</si>
  <si>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</si>
  <si>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</si>
  <si>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</si>
  <si>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</si>
  <si>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</si>
  <si>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</si>
  <si>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</si>
  <si>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</si>
  <si>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</si>
  <si>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</si>
  <si>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</si>
  <si>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</si>
  <si>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</si>
  <si>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</si>
  <si>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</si>
  <si>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</si>
  <si>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</si>
  <si>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</si>
  <si>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</si>
  <si>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</si>
  <si>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</si>
  <si>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</si>
  <si>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</si>
  <si>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</si>
  <si>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</si>
  <si>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</si>
  <si>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</si>
  <si>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</si>
  <si>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</si>
  <si>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</si>
  <si>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</si>
  <si>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</si>
  <si>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</si>
  <si>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</si>
  <si>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</si>
  <si>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</si>
  <si>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</si>
  <si>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</si>
  <si>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</si>
  <si>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</si>
  <si>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</si>
  <si>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</si>
  <si>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</si>
  <si>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</si>
  <si>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</si>
  <si>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</si>
  <si>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</si>
  <si>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</si>
  <si>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</si>
  <si>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</si>
  <si>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</si>
  <si>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</si>
  <si>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</si>
  <si>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</si>
  <si>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</si>
  <si>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</si>
  <si>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</si>
  <si>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</si>
  <si>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</si>
  <si>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</si>
  <si>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</si>
  <si>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</si>
  <si>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</si>
  <si>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</si>
  <si>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</si>
  <si>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</si>
  <si>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</si>
  <si>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</si>
  <si>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</si>
  <si>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</si>
  <si>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</si>
  <si>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</si>
  <si>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</si>
  <si>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</si>
  <si>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</si>
  <si>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</si>
  <si>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</si>
  <si>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</si>
  <si>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</si>
  <si>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</si>
  <si>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</si>
  <si>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</si>
  <si>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</si>
  <si>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</si>
  <si>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</si>
  <si>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</si>
  <si>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</si>
  <si>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</si>
  <si>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</si>
  <si>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</si>
  <si>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</si>
  <si>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</si>
  <si>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</si>
  <si>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</si>
  <si>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</si>
  <si>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</si>
  <si>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</si>
  <si>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</si>
  <si>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</si>
  <si>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</si>
  <si>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</si>
  <si>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</si>
  <si>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</si>
  <si>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</si>
  <si>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</si>
  <si>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</si>
  <si>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</si>
  <si>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</si>
  <si>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</si>
  <si>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</si>
  <si>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</si>
  <si>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</si>
  <si>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</si>
  <si>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</si>
  <si>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</si>
  <si>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</si>
  <si>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</si>
  <si>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</si>
  <si>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</si>
  <si>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</si>
  <si>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</si>
  <si>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</si>
  <si>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</si>
  <si>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</si>
  <si>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</si>
  <si>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</si>
  <si>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</si>
  <si>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</si>
  <si>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</si>
  <si>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</si>
  <si>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</si>
  <si>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</si>
  <si>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</si>
  <si>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</si>
  <si>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</si>
  <si>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</si>
  <si>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</si>
  <si>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</si>
  <si>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</si>
  <si>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</si>
  <si>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</si>
  <si>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</si>
  <si>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</si>
  <si>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</si>
  <si>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</si>
  <si>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</si>
  <si>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</si>
  <si>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</si>
  <si>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</si>
  <si>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</si>
  <si>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</si>
  <si>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</si>
  <si>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</si>
  <si>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</si>
  <si>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</si>
  <si>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</si>
  <si>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</si>
  <si>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</si>
  <si>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</si>
  <si>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</si>
  <si>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</si>
  <si>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</si>
  <si>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</si>
  <si>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</si>
  <si>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</si>
  <si>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</si>
  <si>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</si>
  <si>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</si>
  <si>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</si>
  <si>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</si>
  <si>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</si>
  <si>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</si>
  <si>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</si>
  <si>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</si>
  <si>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</si>
  <si>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</si>
  <si>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</si>
  <si>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</si>
  <si>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</si>
  <si>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</si>
  <si>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</si>
  <si>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</si>
  <si>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</si>
  <si>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</si>
  <si>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</si>
  <si>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</si>
  <si>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</si>
  <si>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</si>
  <si>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</si>
  <si>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</si>
  <si>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</si>
  <si>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</si>
  <si>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</si>
  <si>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</si>
  <si>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</si>
  <si>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</si>
  <si>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</si>
  <si>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</si>
  <si>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</si>
  <si>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</si>
  <si>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</si>
  <si>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</si>
  <si>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</si>
  <si>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</si>
  <si>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</si>
  <si>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</si>
  <si>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</si>
  <si>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</si>
  <si>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</si>
  <si>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</si>
  <si>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</si>
  <si>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</si>
  <si>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</si>
  <si>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</si>
  <si>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</si>
  <si>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</si>
  <si>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</si>
  <si>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</si>
  <si>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</si>
  <si>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</si>
  <si>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</si>
  <si>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</si>
  <si>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</si>
  <si>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</si>
  <si>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</si>
  <si>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</si>
  <si>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</si>
  <si>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</si>
  <si>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</si>
  <si>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</si>
  <si>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</si>
  <si>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</si>
  <si>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</si>
  <si>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</si>
  <si>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</si>
  <si>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</si>
  <si>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</si>
  <si>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</si>
  <si>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</si>
  <si>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</si>
  <si>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</si>
  <si>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</si>
  <si>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</si>
  <si>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</si>
  <si>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</si>
  <si>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</si>
  <si>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</si>
  <si>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</si>
  <si>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</si>
  <si>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</si>
  <si>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</si>
  <si>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</si>
  <si>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</si>
  <si>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</si>
  <si>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</si>
  <si>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</si>
  <si>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</si>
  <si>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</si>
  <si>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</si>
  <si>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</si>
  <si>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</si>
  <si>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</si>
  <si>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</si>
  <si>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</si>
  <si>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</si>
  <si>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</si>
  <si>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</si>
  <si>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</si>
  <si>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</si>
  <si>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</si>
  <si>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</si>
  <si>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</si>
  <si>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</si>
  <si>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</si>
  <si>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</si>
  <si>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</si>
  <si>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</si>
  <si>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</si>
  <si>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</si>
  <si>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</si>
  <si>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</si>
  <si>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</si>
  <si>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</si>
  <si>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</si>
  <si>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</si>
  <si>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</si>
  <si>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</si>
  <si>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</si>
  <si>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</si>
  <si>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</si>
  <si>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</si>
  <si>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</si>
  <si>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</si>
  <si>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</si>
  <si>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</si>
  <si>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</si>
  <si>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</si>
  <si>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</si>
  <si>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</si>
  <si>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</si>
  <si>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</si>
  <si>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</si>
  <si>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</si>
  <si>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</si>
  <si>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</si>
  <si>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</si>
  <si>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</si>
  <si>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</si>
  <si>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</si>
  <si>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</si>
  <si>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</si>
  <si>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</si>
  <si>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</si>
  <si>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</si>
  <si>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</si>
  <si>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</si>
  <si>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</si>
  <si>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</si>
  <si>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</si>
  <si>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</si>
  <si>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</si>
  <si>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</si>
  <si>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</si>
  <si>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</si>
  <si>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</si>
  <si>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</si>
  <si>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</si>
  <si>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</si>
  <si>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</si>
  <si>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</si>
  <si>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</si>
  <si>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</si>
  <si>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</si>
  <si>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</si>
  <si>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</si>
  <si>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</si>
  <si>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</si>
  <si>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</si>
  <si>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</si>
  <si>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</si>
  <si>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</si>
  <si>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</si>
  <si>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</si>
  <si>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</si>
  <si>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</si>
  <si>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</si>
  <si>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</si>
  <si>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</si>
  <si>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</si>
  <si>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</si>
  <si>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</si>
  <si>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</si>
  <si>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</si>
  <si>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</si>
  <si>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</si>
  <si>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</si>
  <si>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</si>
  <si>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</si>
  <si>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</si>
  <si>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</si>
  <si>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</si>
  <si>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</si>
  <si>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</si>
  <si>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</si>
  <si>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</si>
  <si>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</si>
  <si>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</si>
  <si>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</si>
  <si>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</si>
  <si>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</si>
  <si>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</si>
  <si>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</si>
  <si>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</si>
  <si>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</si>
  <si>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</si>
  <si>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</si>
  <si>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</si>
  <si>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</si>
  <si>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</si>
  <si>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</si>
  <si>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</si>
  <si>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</si>
  <si>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</si>
  <si>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</si>
  <si>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</si>
  <si>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</si>
  <si>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</si>
  <si>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</si>
  <si>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</si>
  <si>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</si>
  <si>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</si>
  <si>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</si>
  <si>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</si>
  <si>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</si>
  <si>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</si>
  <si>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</si>
  <si>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</si>
  <si>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</si>
  <si>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</si>
  <si>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</si>
  <si>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</si>
  <si>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</si>
  <si>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</si>
  <si>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</si>
  <si>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</si>
  <si>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</si>
  <si>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</si>
  <si>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</si>
  <si>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</si>
  <si>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</si>
  <si>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</si>
  <si>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</si>
  <si>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</si>
  <si>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</si>
  <si>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</si>
  <si>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</si>
  <si>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</si>
  <si>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</si>
  <si>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</si>
  <si>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</si>
  <si>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</si>
  <si>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</si>
  <si>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</si>
  <si>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</si>
  <si>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</si>
  <si>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</si>
  <si>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</si>
  <si>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</si>
  <si>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</si>
  <si>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</si>
  <si>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</si>
  <si>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</si>
  <si>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</si>
  <si>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</si>
  <si>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</si>
  <si>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</si>
  <si>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</si>
  <si>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</si>
  <si>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</si>
  <si>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</si>
  <si>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</si>
  <si>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</si>
  <si>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</si>
  <si>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</si>
  <si>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</si>
  <si>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</si>
  <si>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</si>
  <si>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</si>
  <si>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</si>
  <si>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</si>
  <si>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</si>
  <si>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</si>
  <si>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</si>
  <si>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</si>
  <si>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</si>
  <si>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</si>
  <si>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</si>
  <si>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</si>
  <si>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</si>
  <si>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</si>
  <si>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</si>
  <si>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</si>
  <si>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</si>
  <si>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</si>
  <si>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</si>
  <si>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</si>
  <si>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</si>
  <si>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</si>
  <si>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</si>
  <si>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</si>
  <si>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</si>
  <si>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</si>
  <si>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</si>
  <si>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</si>
  <si>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</si>
  <si>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</si>
  <si>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</si>
  <si>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</si>
  <si>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</si>
  <si>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</si>
  <si>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</si>
  <si>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</si>
  <si>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</si>
  <si>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</si>
  <si>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</si>
  <si>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</si>
  <si>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</si>
  <si>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</si>
  <si>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</si>
  <si>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</si>
  <si>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</si>
  <si>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</si>
  <si>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</si>
  <si>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</si>
  <si>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</si>
  <si>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</si>
  <si>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</si>
  <si>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</si>
  <si>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</si>
  <si>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</si>
  <si>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</si>
  <si>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</si>
  <si>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</si>
  <si>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</si>
  <si>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</si>
  <si>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</si>
  <si>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</si>
  <si>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</si>
  <si>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</si>
  <si>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</si>
  <si>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</si>
  <si>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</si>
  <si>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</si>
  <si>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</si>
  <si>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</si>
  <si>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</si>
  <si>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</si>
  <si>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</si>
  <si>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</si>
  <si>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</si>
  <si>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</si>
  <si>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</si>
  <si>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</si>
  <si>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</si>
  <si>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</si>
  <si>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</si>
  <si>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</si>
  <si>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</si>
  <si>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</si>
  <si>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</si>
  <si>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</si>
  <si>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</si>
  <si>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</si>
  <si>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</si>
  <si>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</si>
  <si>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</si>
  <si>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</si>
  <si>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</si>
  <si>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</si>
  <si>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</si>
  <si>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</si>
  <si>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</si>
  <si>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</si>
  <si>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</si>
  <si>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</si>
  <si>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</si>
  <si>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</si>
  <si>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</si>
  <si>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</si>
  <si>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</si>
  <si>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</si>
  <si>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</si>
  <si>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</si>
  <si>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</si>
  <si>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</si>
  <si>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</si>
  <si>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</si>
  <si>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</si>
  <si>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</si>
  <si>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</si>
  <si>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</si>
  <si>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</si>
  <si>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</si>
  <si>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</si>
  <si>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</si>
  <si>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</si>
  <si>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</si>
  <si>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</si>
  <si>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</si>
  <si>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</si>
  <si>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</si>
  <si>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</si>
  <si>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</si>
  <si>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</si>
  <si>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</si>
  <si>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</si>
  <si>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</si>
  <si>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</si>
  <si>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</si>
  <si>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</si>
  <si>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</si>
  <si>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</si>
  <si>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</si>
  <si>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</si>
  <si>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</si>
  <si>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</si>
  <si>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</si>
  <si>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</si>
  <si>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</si>
  <si>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</si>
  <si>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</si>
  <si>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</si>
  <si>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</si>
  <si>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</si>
  <si>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</si>
  <si>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</si>
  <si>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</si>
  <si>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</si>
  <si>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</si>
  <si>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</si>
  <si>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</si>
  <si>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</si>
  <si>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</si>
  <si>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</si>
  <si>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</si>
  <si>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</si>
  <si>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</si>
  <si>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</si>
  <si>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</si>
  <si>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</si>
  <si>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</si>
  <si>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</si>
  <si>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</si>
  <si>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</si>
  <si>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</si>
  <si>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</si>
  <si>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</si>
  <si>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</si>
  <si>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</si>
  <si>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</si>
  <si>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</si>
  <si>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</si>
  <si>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</si>
  <si>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</si>
  <si>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</si>
  <si>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</si>
  <si>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</si>
  <si>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</si>
  <si>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</si>
  <si>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</si>
  <si>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</si>
  <si>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</si>
  <si>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</si>
  <si>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</si>
  <si>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</si>
  <si>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</si>
  <si>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</si>
  <si>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</si>
  <si>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</si>
  <si>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</si>
  <si>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</si>
  <si>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</si>
  <si>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</si>
  <si>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</si>
  <si>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</si>
  <si>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</si>
  <si>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</si>
  <si>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</si>
  <si>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</si>
  <si>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</si>
  <si>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</si>
  <si>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</si>
  <si>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</si>
  <si>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</si>
  <si>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</si>
  <si>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</si>
  <si>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</si>
  <si>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</si>
  <si>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</si>
  <si>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</si>
  <si>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</si>
  <si>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</si>
  <si>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</si>
  <si>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</si>
  <si>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</si>
  <si>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</si>
  <si>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</si>
  <si>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</si>
  <si>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</si>
  <si>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</si>
  <si>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</si>
  <si>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</si>
  <si>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</si>
  <si>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</si>
  <si>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</si>
  <si>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</si>
  <si>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</si>
  <si>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</si>
  <si>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</si>
  <si>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</si>
  <si>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</si>
  <si>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</si>
  <si>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</si>
  <si>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</si>
  <si>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</si>
  <si>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</si>
  <si>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</si>
  <si>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</si>
  <si>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</si>
  <si>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</si>
  <si>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</si>
  <si>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</si>
  <si>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</si>
  <si>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</si>
  <si>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</si>
  <si>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</si>
  <si>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</si>
  <si>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</si>
  <si>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</si>
  <si>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</si>
  <si>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</si>
  <si>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</si>
  <si>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</si>
  <si>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</si>
  <si>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</si>
  <si>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</si>
  <si>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</si>
  <si>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</si>
  <si>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</si>
  <si>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</si>
  <si>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</si>
  <si>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</si>
  <si>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</si>
  <si>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</si>
  <si>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</si>
  <si>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</si>
  <si>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</si>
  <si>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</si>
  <si>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</si>
  <si>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</si>
  <si>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</si>
  <si>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</si>
  <si>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</si>
  <si>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</si>
  <si>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</si>
  <si>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</si>
  <si>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</si>
  <si>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</si>
  <si>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</si>
  <si>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</si>
  <si>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</si>
  <si>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</si>
  <si>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</si>
  <si>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</si>
  <si>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</si>
  <si>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</si>
  <si>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</si>
  <si>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</si>
  <si>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</si>
  <si>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</si>
  <si>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</si>
  <si>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</si>
  <si>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</si>
  <si>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</si>
  <si>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</si>
  <si>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</si>
  <si>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</si>
  <si>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</si>
  <si>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</si>
  <si>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</si>
  <si>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</si>
  <si>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</si>
  <si>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</si>
  <si>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</si>
  <si>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</si>
  <si>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</si>
  <si>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</si>
  <si>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</si>
  <si>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</si>
  <si>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</si>
  <si>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</si>
  <si>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</si>
  <si>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</si>
  <si>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</si>
  <si>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</si>
  <si>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</si>
  <si>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</si>
  <si>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</si>
  <si>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</si>
  <si>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</si>
  <si>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</si>
  <si>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</si>
  <si>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</si>
  <si>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</si>
  <si>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</si>
  <si>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</si>
  <si>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</si>
  <si>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</si>
  <si>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</si>
  <si>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</si>
  <si>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</si>
  <si>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</si>
  <si>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</si>
  <si>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</si>
  <si>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</si>
  <si>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</si>
  <si>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</si>
  <si>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</si>
  <si>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</si>
  <si>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</si>
  <si>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</si>
  <si>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</si>
  <si>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</si>
  <si>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</si>
  <si>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</si>
  <si>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</si>
  <si>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</si>
  <si>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</si>
  <si>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</si>
  <si>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</si>
  <si>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</si>
  <si>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</si>
  <si>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</si>
  <si>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</si>
  <si>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</si>
  <si>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</si>
  <si>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</si>
  <si>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</si>
  <si>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</si>
  <si>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</si>
  <si>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</si>
  <si>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</si>
  <si>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</si>
  <si>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</si>
  <si>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</si>
  <si>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</si>
  <si>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</si>
  <si>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</si>
  <si>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</si>
  <si>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</si>
  <si>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</si>
  <si>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</si>
  <si>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</si>
  <si>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</si>
  <si>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</si>
  <si>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</si>
  <si>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</si>
  <si>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</si>
  <si>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</si>
  <si>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</si>
  <si>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</si>
  <si>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</si>
  <si>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</si>
  <si>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</si>
  <si>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</si>
  <si>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</si>
  <si>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</si>
  <si>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</si>
  <si>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</si>
  <si>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</si>
  <si>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</si>
  <si>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</si>
  <si>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</si>
  <si>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</si>
  <si>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</si>
  <si>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</si>
  <si>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</si>
  <si>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</si>
  <si>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</si>
  <si>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</si>
  <si>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</si>
  <si>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</si>
  <si>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</si>
  <si>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</si>
  <si>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</si>
  <si>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</si>
  <si>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</si>
  <si>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</si>
  <si>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</si>
  <si>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</si>
  <si>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</si>
  <si>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</si>
  <si>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</si>
  <si>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</si>
  <si>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</si>
  <si>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</si>
  <si>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</si>
  <si>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</si>
  <si>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</si>
  <si>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</si>
  <si>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</si>
  <si>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</si>
  <si>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</si>
  <si>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</si>
  <si>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</si>
  <si>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</si>
  <si>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</si>
  <si>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</si>
  <si>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</si>
  <si>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</si>
  <si>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</si>
  <si>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</si>
  <si>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</si>
  <si>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</si>
  <si>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</si>
  <si>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</si>
  <si>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</si>
  <si>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</si>
  <si>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</si>
  <si>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</si>
  <si>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</si>
  <si>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</si>
  <si>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</si>
  <si>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</si>
  <si>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</si>
  <si>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</si>
  <si>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</si>
  <si>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</si>
  <si>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</si>
  <si>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</si>
  <si>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</si>
  <si>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</si>
  <si>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</si>
  <si>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</si>
  <si>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</si>
  <si>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</si>
  <si>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</si>
  <si>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</si>
  <si>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</si>
  <si>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</si>
  <si>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</si>
  <si>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</si>
  <si>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</si>
  <si>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</si>
  <si>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</si>
  <si>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</si>
  <si>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</si>
  <si>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</si>
  <si>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</si>
  <si>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</si>
  <si>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</si>
  <si>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</si>
  <si>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</si>
  <si>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</si>
  <si>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</si>
  <si>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</si>
  <si>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</si>
  <si>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</si>
  <si>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</si>
  <si>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</si>
  <si>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</si>
  <si>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</si>
  <si>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</si>
  <si>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</si>
  <si>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</si>
  <si>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</si>
  <si>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</si>
  <si>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</si>
  <si>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</si>
  <si>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</si>
  <si>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</si>
  <si>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</si>
  <si>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</si>
  <si>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</si>
  <si>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</si>
  <si>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</si>
  <si>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</si>
  <si>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</si>
  <si>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</si>
  <si>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</si>
  <si>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</si>
  <si>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</si>
  <si>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</si>
  <si>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</si>
  <si>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</si>
  <si>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</si>
  <si>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</si>
  <si>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</si>
  <si>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</si>
  <si>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</si>
  <si>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</si>
  <si>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</si>
  <si>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</si>
  <si>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</si>
  <si>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</si>
  <si>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</si>
  <si>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</si>
  <si>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</si>
  <si>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</si>
  <si>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</si>
  <si>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</si>
  <si>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</si>
  <si>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</si>
  <si>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</si>
  <si>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</si>
  <si>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</si>
  <si>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</si>
  <si>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</si>
  <si>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</si>
  <si>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</si>
  <si>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</si>
  <si>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</si>
  <si>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</si>
  <si>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</si>
  <si>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</si>
  <si>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</si>
  <si>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</si>
  <si>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</si>
  <si>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</si>
  <si>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</si>
  <si>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</si>
  <si>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</si>
  <si>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</si>
  <si>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</si>
  <si>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</si>
  <si>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</si>
  <si>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</si>
  <si>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</si>
  <si>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</si>
  <si>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</si>
  <si>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</si>
  <si>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</si>
  <si>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</si>
  <si>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</si>
  <si>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</si>
  <si>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</si>
  <si>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</si>
  <si>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</si>
  <si>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</si>
  <si>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</si>
  <si>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</si>
  <si>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</si>
  <si>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</si>
  <si>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</si>
  <si>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</si>
  <si>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</si>
  <si>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</si>
  <si>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</si>
  <si>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</si>
  <si>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</si>
  <si>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</si>
  <si>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</si>
  <si>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</si>
  <si>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</si>
  <si>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</si>
  <si>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</si>
  <si>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</si>
  <si>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</si>
  <si>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</si>
  <si>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</si>
  <si>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</si>
  <si>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</si>
  <si>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</si>
  <si>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</si>
  <si>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</si>
  <si>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</si>
  <si>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</si>
  <si>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</si>
  <si>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</si>
  <si>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</si>
  <si>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</si>
  <si>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</si>
  <si>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</si>
  <si>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</si>
  <si>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</si>
  <si>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</si>
  <si>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</si>
  <si>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</si>
  <si>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</si>
  <si>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</si>
  <si>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</si>
  <si>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</si>
  <si>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</si>
  <si>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</si>
  <si>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</si>
  <si>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</si>
  <si>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</si>
  <si>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</si>
  <si>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</si>
  <si>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</si>
  <si>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</si>
  <si>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</si>
  <si>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</si>
  <si>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</si>
  <si>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</si>
  <si>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</si>
  <si>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</si>
  <si>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</si>
  <si>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</si>
  <si>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</si>
  <si>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</si>
  <si>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</si>
  <si>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</si>
  <si>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</si>
  <si>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</si>
  <si>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</si>
  <si>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</si>
  <si>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</si>
  <si>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</si>
  <si>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</si>
  <si>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</si>
  <si>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</si>
  <si>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</si>
  <si>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</si>
  <si>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</si>
  <si>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</si>
  <si>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</si>
  <si>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</si>
  <si>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</si>
  <si>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</si>
  <si>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</si>
  <si>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</si>
  <si>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</si>
  <si>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</si>
  <si>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</si>
  <si>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</si>
  <si>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</si>
  <si>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</si>
  <si>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</si>
  <si>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</si>
  <si>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</si>
  <si>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</si>
  <si>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</si>
  <si>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</si>
  <si>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</si>
  <si>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</si>
  <si>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</si>
  <si>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</si>
  <si>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</si>
  <si>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</si>
  <si>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</si>
  <si>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</si>
  <si>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</si>
  <si>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</si>
  <si>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</si>
  <si>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</si>
  <si>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</si>
  <si>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</si>
  <si>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</si>
  <si>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</si>
  <si>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</si>
  <si>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</si>
  <si>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</si>
  <si>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</si>
  <si>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</si>
  <si>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</si>
  <si>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</si>
  <si>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</si>
  <si>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</si>
  <si>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</si>
  <si>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</si>
  <si>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</si>
  <si>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</si>
  <si>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</si>
  <si>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</si>
  <si>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</si>
  <si>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</si>
  <si>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</si>
  <si>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</si>
  <si>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</si>
  <si>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</si>
  <si>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</si>
  <si>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</si>
  <si>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</si>
  <si>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</si>
  <si>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</si>
  <si>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</si>
  <si>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</si>
  <si>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</si>
  <si>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</si>
  <si>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</si>
  <si>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</si>
  <si>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</si>
  <si>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</si>
  <si>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</si>
  <si>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</si>
  <si>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</si>
  <si>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</si>
  <si>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</si>
  <si>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</si>
  <si>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</si>
  <si>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</si>
  <si>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</si>
  <si>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</si>
  <si>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</si>
  <si>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</si>
  <si>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</si>
  <si>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</si>
  <si>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</si>
  <si>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</si>
  <si>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</si>
  <si>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</si>
  <si>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</si>
  <si>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</si>
  <si>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</si>
  <si>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</si>
  <si>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</si>
  <si>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</si>
  <si>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</si>
  <si>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</si>
  <si>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</si>
  <si>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</si>
  <si>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</si>
  <si>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</si>
  <si>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</si>
  <si>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</si>
  <si>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</si>
  <si>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</si>
  <si>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</si>
  <si>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</si>
  <si>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</si>
  <si>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</si>
  <si>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</si>
  <si>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</si>
  <si>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</si>
  <si>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</si>
  <si>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</si>
  <si>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</si>
  <si>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</si>
  <si>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</si>
  <si>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</si>
  <si>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</si>
  <si>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</si>
  <si>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</si>
  <si>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</si>
  <si>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</si>
  <si>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</si>
  <si>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</si>
  <si>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</si>
  <si>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</si>
  <si>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</si>
  <si>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</si>
  <si>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</si>
  <si>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</si>
  <si>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</si>
  <si>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</si>
  <si>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</si>
  <si>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</si>
  <si>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</si>
  <si>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</si>
  <si>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</si>
  <si>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</si>
  <si>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</si>
  <si>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</si>
  <si>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</si>
  <si>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</si>
  <si>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</si>
  <si>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</si>
  <si>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</si>
  <si>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</si>
  <si>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</si>
  <si>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</si>
  <si>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</si>
  <si>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</si>
  <si>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</si>
  <si>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</si>
  <si>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</si>
  <si>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</si>
  <si>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</si>
  <si>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</si>
  <si>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</si>
  <si>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</si>
  <si>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</si>
  <si>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</si>
  <si>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</si>
  <si>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</si>
  <si>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</si>
  <si>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</si>
  <si>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</si>
  <si>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</si>
  <si>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</si>
  <si>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</si>
  <si>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</si>
  <si>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</si>
  <si>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</si>
  <si>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</si>
  <si>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</si>
  <si>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</si>
  <si>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</si>
  <si>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</si>
  <si>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</si>
  <si>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</si>
  <si>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</si>
  <si>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</si>
  <si>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</si>
  <si>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</si>
  <si>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</si>
  <si>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</si>
  <si>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</si>
  <si>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</si>
  <si>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</si>
  <si>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</si>
  <si>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</si>
  <si>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</si>
  <si>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</si>
  <si>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</si>
  <si>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</si>
  <si>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</si>
  <si>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</si>
  <si>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</si>
  <si>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</si>
  <si>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</si>
  <si>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</si>
  <si>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</si>
  <si>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</si>
  <si>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</si>
  <si>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</si>
  <si>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</si>
  <si>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</si>
  <si>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</si>
  <si>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</si>
  <si>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</si>
  <si>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</si>
  <si>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</si>
  <si>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</si>
  <si>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</si>
  <si>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</si>
  <si>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</si>
  <si>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</si>
  <si>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</si>
  <si>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</si>
  <si>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</si>
  <si>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</si>
  <si>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</si>
  <si>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</si>
  <si>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</si>
  <si>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</si>
  <si>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</si>
  <si>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</si>
  <si>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</si>
  <si>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</si>
  <si>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</si>
  <si>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</si>
  <si>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</si>
  <si>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</si>
  <si>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</si>
  <si>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</si>
  <si>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</si>
  <si>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</si>
  <si>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</si>
  <si>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</si>
  <si>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</si>
  <si>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</si>
  <si>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</si>
  <si>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</si>
  <si>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</si>
  <si>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</si>
  <si>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</si>
  <si>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</si>
  <si>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</si>
  <si>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</si>
  <si>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</si>
  <si>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</si>
  <si>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</si>
  <si>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</si>
  <si>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</si>
  <si>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</si>
  <si>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</si>
  <si>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</si>
  <si>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</si>
  <si>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</si>
  <si>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</si>
  <si>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</si>
  <si>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</si>
  <si>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</si>
  <si>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</si>
  <si>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</si>
  <si>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</si>
  <si>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</si>
  <si>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</si>
  <si>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</si>
  <si>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</si>
  <si>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</si>
  <si>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</si>
  <si>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</si>
  <si>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</si>
  <si>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</si>
  <si>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</si>
  <si>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</si>
  <si>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</si>
  <si>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</si>
  <si>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</si>
  <si>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</si>
  <si>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</si>
  <si>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</si>
  <si>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</si>
  <si>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</si>
  <si>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</si>
  <si>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</si>
  <si>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</si>
  <si>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</si>
  <si>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</si>
  <si>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</si>
  <si>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</si>
  <si>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</si>
  <si>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</si>
  <si>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</si>
  <si>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</si>
  <si>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</si>
  <si>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</si>
  <si>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</si>
  <si>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</si>
  <si>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</si>
  <si>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</si>
  <si>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</si>
  <si>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</si>
  <si>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</si>
  <si>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</si>
  <si>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</si>
  <si>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</si>
  <si>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</si>
  <si>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</si>
  <si>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</si>
  <si>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</si>
  <si>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</si>
  <si>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</si>
  <si>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</si>
  <si>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</si>
  <si>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</si>
  <si>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</si>
  <si>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</si>
  <si>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</si>
  <si>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</si>
  <si>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</si>
  <si>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</si>
  <si>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</si>
  <si>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</si>
  <si>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</si>
  <si>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</si>
  <si>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</si>
  <si>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</si>
  <si>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</si>
  <si>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</si>
  <si>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</si>
  <si>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</si>
  <si>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</si>
  <si>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</si>
  <si>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</si>
  <si>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</si>
  <si>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</si>
  <si>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</si>
  <si>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</si>
  <si>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</si>
  <si>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</si>
  <si>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</si>
  <si>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</si>
  <si>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</si>
  <si>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</si>
  <si>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</si>
  <si>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</si>
  <si>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</si>
  <si>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</si>
  <si>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</si>
  <si>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</si>
  <si>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</si>
  <si>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</si>
  <si>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</si>
  <si>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</si>
  <si>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</si>
  <si>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</si>
  <si>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</si>
  <si>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</si>
  <si>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</si>
  <si>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</si>
  <si>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</si>
  <si>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</si>
  <si>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</si>
  <si>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</si>
  <si>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</si>
  <si>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</si>
  <si>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</si>
  <si>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</si>
  <si>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</si>
  <si>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</si>
  <si>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</si>
  <si>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</si>
  <si>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</si>
  <si>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</si>
  <si>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</si>
  <si>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</si>
  <si>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</si>
  <si>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</si>
  <si>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</si>
  <si>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</si>
  <si>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</si>
  <si>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</si>
  <si>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</si>
  <si>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</si>
  <si>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</si>
  <si>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</si>
  <si>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</si>
  <si>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</si>
  <si>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</si>
  <si>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</si>
  <si>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</si>
  <si>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</si>
  <si>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</si>
  <si>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</si>
  <si>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</si>
  <si>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</si>
  <si>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</si>
  <si>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</si>
  <si>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</si>
  <si>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</si>
  <si>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</si>
  <si>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</si>
  <si>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</si>
  <si>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</si>
  <si>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</si>
  <si>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</si>
  <si>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</si>
  <si>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</si>
  <si>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</si>
  <si>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</si>
  <si>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</si>
  <si>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</si>
  <si>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</si>
  <si>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</si>
  <si>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</si>
  <si>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</si>
  <si>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</si>
  <si>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</si>
  <si>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</si>
  <si>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</si>
  <si>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</si>
  <si>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</si>
  <si>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</si>
  <si>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</si>
  <si>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</si>
  <si>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</si>
  <si>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</si>
  <si>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</si>
  <si>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</si>
  <si>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</si>
  <si>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</si>
  <si>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</si>
  <si>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</si>
  <si>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</si>
  <si>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</si>
  <si>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</si>
  <si>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</si>
  <si>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</si>
  <si>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</si>
  <si>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</si>
  <si>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</si>
  <si>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</si>
  <si>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</si>
  <si>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</si>
  <si>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</si>
  <si>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</si>
  <si>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</si>
  <si>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</si>
  <si>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</si>
  <si>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</si>
  <si>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</si>
  <si>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</si>
  <si>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</si>
  <si>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</si>
  <si>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</si>
  <si>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</si>
  <si>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</si>
  <si>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</si>
  <si>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</si>
  <si>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</si>
  <si>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</si>
  <si>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</si>
  <si>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</si>
  <si>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</si>
  <si>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</si>
  <si>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</si>
  <si>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</si>
  <si>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</si>
  <si>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</si>
  <si>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</si>
  <si>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</si>
  <si>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</si>
  <si>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</si>
  <si>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</si>
  <si>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</si>
  <si>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</si>
  <si>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</si>
  <si>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</si>
  <si>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</si>
  <si>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</si>
  <si>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</si>
  <si>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</si>
  <si>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</si>
  <si>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</si>
  <si>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</si>
  <si>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</si>
  <si>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</si>
  <si>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</si>
  <si>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</si>
  <si>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</si>
  <si>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</si>
  <si>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</si>
  <si>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</si>
  <si>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</si>
  <si>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</si>
  <si>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</si>
  <si>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</si>
  <si>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</si>
  <si>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</si>
  <si>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</si>
  <si>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</si>
  <si>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</si>
  <si>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</si>
  <si>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</si>
  <si>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</si>
  <si>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</si>
  <si>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</si>
  <si>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</si>
  <si>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</si>
  <si>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</si>
  <si>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</si>
  <si>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</si>
  <si>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</si>
  <si>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</si>
  <si>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</si>
  <si>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</si>
  <si>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</si>
  <si>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</si>
  <si>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</si>
  <si>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</si>
  <si>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</si>
  <si>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</si>
  <si>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</si>
  <si>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</si>
  <si>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</si>
  <si>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</si>
  <si>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</si>
  <si>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</si>
  <si>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</si>
  <si>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</si>
  <si>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</si>
  <si>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</si>
  <si>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</si>
  <si>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</si>
  <si>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</si>
  <si>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</si>
  <si>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</si>
  <si>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</si>
  <si>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</si>
  <si>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</si>
  <si>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</si>
  <si>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</si>
  <si>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</si>
  <si>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</si>
  <si>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</si>
  <si>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</si>
  <si>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</si>
  <si>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</si>
  <si>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</si>
  <si>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</si>
  <si>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</si>
  <si>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</si>
  <si>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</si>
  <si>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</si>
  <si>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</si>
  <si>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</si>
  <si>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</si>
  <si>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</si>
  <si>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</si>
  <si>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</si>
  <si>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</si>
  <si>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</si>
  <si>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</si>
  <si>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</si>
  <si>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</si>
  <si>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</si>
  <si>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</si>
  <si>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</si>
  <si>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</si>
  <si>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</si>
  <si>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</si>
  <si>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</si>
  <si>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</si>
  <si>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</si>
  <si>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</si>
  <si>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</si>
  <si>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</si>
  <si>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</si>
  <si>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</si>
  <si>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</si>
  <si>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</si>
  <si>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</si>
  <si>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</si>
  <si>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</si>
  <si>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</si>
  <si>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</si>
  <si>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</si>
  <si>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</si>
  <si>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</si>
  <si>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</si>
  <si>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</si>
  <si>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</si>
  <si>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</si>
  <si>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</si>
  <si>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</si>
  <si>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</si>
  <si>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</si>
  <si>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</si>
  <si>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</si>
  <si>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</si>
  <si>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</si>
  <si>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</si>
  <si>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</si>
  <si>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</si>
  <si>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</si>
  <si>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</si>
  <si>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</si>
  <si>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</si>
  <si>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</si>
  <si>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</si>
  <si>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</si>
  <si>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</si>
  <si>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</si>
  <si>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</si>
  <si>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</si>
  <si>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</si>
  <si>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</si>
  <si>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</si>
  <si>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</si>
  <si>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</si>
  <si>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</si>
  <si>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</si>
  <si>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</si>
  <si>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</si>
  <si>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</si>
  <si>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</si>
  <si>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</si>
  <si>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</si>
  <si>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</si>
  <si>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</si>
  <si>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</si>
  <si>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</si>
  <si>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</si>
  <si>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</si>
  <si>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</si>
  <si>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</si>
  <si>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</si>
  <si>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</si>
  <si>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</si>
  <si>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</si>
  <si>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</si>
  <si>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</si>
  <si>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</si>
  <si>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</si>
  <si>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</si>
  <si>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</si>
  <si>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</si>
  <si>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</si>
  <si>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</si>
  <si>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</si>
  <si>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</si>
  <si>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</si>
  <si>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</si>
  <si>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</si>
  <si>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</si>
  <si>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</si>
  <si>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</si>
  <si>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</si>
  <si>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</si>
  <si>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</si>
  <si>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</si>
  <si>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</si>
  <si>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</si>
  <si>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</si>
  <si>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</si>
  <si>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</si>
  <si>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</si>
  <si>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</si>
  <si>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</si>
  <si>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</si>
  <si>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</si>
  <si>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</si>
  <si>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</si>
  <si>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</si>
  <si>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</si>
  <si>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</si>
  <si>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</si>
  <si>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</si>
  <si>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</si>
  <si>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</si>
  <si>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</si>
  <si>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</si>
  <si>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</si>
  <si>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</si>
  <si>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</si>
  <si>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</si>
  <si>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</si>
  <si>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</si>
  <si>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</si>
  <si>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</si>
  <si>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</si>
  <si>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</si>
  <si>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</si>
  <si>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</si>
  <si>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</si>
  <si>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</si>
  <si>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</si>
  <si>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</si>
  <si>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</si>
  <si>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</si>
  <si>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</si>
  <si>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</si>
  <si>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</si>
  <si>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</si>
  <si>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</si>
  <si>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</si>
  <si>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</si>
  <si>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</si>
  <si>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</si>
  <si>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</si>
  <si>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</si>
  <si>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</si>
  <si>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</si>
  <si>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</si>
  <si>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</si>
  <si>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</si>
  <si>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</si>
  <si>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</si>
  <si>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</si>
  <si>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</si>
  <si>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</si>
  <si>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</si>
  <si>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</si>
  <si>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</si>
  <si>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</si>
  <si>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</si>
  <si>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</si>
  <si>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</si>
  <si>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</si>
  <si>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</si>
  <si>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</si>
  <si>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</si>
  <si>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</si>
  <si>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</si>
  <si>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</si>
  <si>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</si>
  <si>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</si>
  <si>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</si>
  <si>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</si>
  <si>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</si>
  <si>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</si>
  <si>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</si>
  <si>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</si>
  <si>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</si>
  <si>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</si>
  <si>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</si>
  <si>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</si>
  <si>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</si>
  <si>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</si>
  <si>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</si>
  <si>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</si>
  <si>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</si>
  <si>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</si>
  <si>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</si>
  <si>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</si>
  <si>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</si>
  <si>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</si>
  <si>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</si>
  <si>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</si>
  <si>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</si>
  <si>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</si>
  <si>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</si>
  <si>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</si>
  <si>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</si>
  <si>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</si>
  <si>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</si>
  <si>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</si>
  <si>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</si>
  <si>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</si>
  <si>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</si>
  <si>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</si>
  <si>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</si>
  <si>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</si>
  <si>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</si>
  <si>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</si>
  <si>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</si>
  <si>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</si>
  <si>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</si>
  <si>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</si>
  <si>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</si>
  <si>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</si>
  <si>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</si>
  <si>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</si>
  <si>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</si>
  <si>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</si>
  <si>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</si>
  <si>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</si>
  <si>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</si>
  <si>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</si>
  <si>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</si>
  <si>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</si>
  <si>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</si>
  <si>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</si>
  <si>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</si>
  <si>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</si>
  <si>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</si>
  <si>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</si>
  <si>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</si>
  <si>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</si>
  <si>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</si>
  <si>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</si>
  <si>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</si>
  <si>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</si>
  <si>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</si>
  <si>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</si>
  <si>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</si>
  <si>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</si>
  <si>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</si>
  <si>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</si>
  <si>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</si>
  <si>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</si>
  <si>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</si>
  <si>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</si>
  <si>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</si>
  <si>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</si>
  <si>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</si>
  <si>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</si>
  <si>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</si>
  <si>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</si>
  <si>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</si>
  <si>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</si>
  <si>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</si>
  <si>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</si>
  <si>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</si>
  <si>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</si>
  <si>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</si>
  <si>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</si>
  <si>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</si>
  <si>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</si>
  <si>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</si>
  <si>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</si>
  <si>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</si>
  <si>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</si>
  <si>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</si>
  <si>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</si>
  <si>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</si>
  <si>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</si>
  <si>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</si>
  <si>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</si>
  <si>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</si>
  <si>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</si>
  <si>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</si>
  <si>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</si>
  <si>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</si>
  <si>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</si>
  <si>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</si>
  <si>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</si>
  <si>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</si>
  <si>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</si>
  <si>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</si>
  <si>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</si>
  <si>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</si>
  <si>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</si>
  <si>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</si>
  <si>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</si>
  <si>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</si>
  <si>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</si>
  <si>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</si>
  <si>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</si>
  <si>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</si>
  <si>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</si>
  <si>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</si>
  <si>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</si>
  <si>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</si>
  <si>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</si>
  <si>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</si>
  <si>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</si>
  <si>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</si>
  <si>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</si>
  <si>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</si>
  <si>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</si>
  <si>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</si>
  <si>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</si>
  <si>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</si>
  <si>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</si>
  <si>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</si>
  <si>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</si>
  <si>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</si>
  <si>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</si>
  <si>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</si>
  <si>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</si>
  <si>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</si>
  <si>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</si>
  <si>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</si>
  <si>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</si>
  <si>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</si>
  <si>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</si>
  <si>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</si>
  <si>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</si>
  <si>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</si>
  <si>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</si>
  <si>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</si>
  <si>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</si>
  <si>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</si>
  <si>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</si>
  <si>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</si>
  <si>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</si>
  <si>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</si>
  <si>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</si>
  <si>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</si>
  <si>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</si>
  <si>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</si>
  <si>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</si>
  <si>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</si>
  <si>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</si>
  <si>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</si>
  <si>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</si>
  <si>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</si>
  <si>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</si>
  <si>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</si>
  <si>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</si>
  <si>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</si>
  <si>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</si>
  <si>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</si>
  <si>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</si>
  <si>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</si>
  <si>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</si>
  <si>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</si>
  <si>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</si>
  <si>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</si>
  <si>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</si>
  <si>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</si>
  <si>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</si>
  <si>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</si>
  <si>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</si>
  <si>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</si>
  <si>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</si>
  <si>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</si>
  <si>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</si>
  <si>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</si>
  <si>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</si>
  <si>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</si>
  <si>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</si>
  <si>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</si>
  <si>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</si>
  <si>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</si>
  <si>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</si>
  <si>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</si>
  <si>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</si>
  <si>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</si>
  <si>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</si>
  <si>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</si>
  <si>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</si>
  <si>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</si>
  <si>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</si>
  <si>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</si>
  <si>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</si>
  <si>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</si>
  <si>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</si>
  <si>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</si>
  <si>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</si>
  <si>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</si>
  <si>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</si>
  <si>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</si>
  <si>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</si>
  <si>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</si>
  <si>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</si>
  <si>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</si>
  <si>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</si>
  <si>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</si>
  <si>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</si>
  <si>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</si>
  <si>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</si>
  <si>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</si>
  <si>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</si>
  <si>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</si>
  <si>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</si>
  <si>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</si>
  <si>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</si>
  <si>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</si>
  <si>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</si>
  <si>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</si>
  <si>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</si>
  <si>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</si>
  <si>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</si>
  <si>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</si>
  <si>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</si>
  <si>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</si>
  <si>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</si>
  <si>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</si>
  <si>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</si>
  <si>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</si>
  <si>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</si>
  <si>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</si>
  <si>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</si>
  <si>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</si>
  <si>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</si>
  <si>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</si>
  <si>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</si>
  <si>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</si>
  <si>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</si>
  <si>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</si>
  <si>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</si>
  <si>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</si>
  <si>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</si>
  <si>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</si>
  <si>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</si>
  <si>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</si>
  <si>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</si>
  <si>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</si>
  <si>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</si>
  <si>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</si>
  <si>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</si>
  <si>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</si>
  <si>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</si>
  <si>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</si>
  <si>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</si>
  <si>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</si>
  <si>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</si>
  <si>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</si>
  <si>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</si>
  <si>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</si>
  <si>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</si>
  <si>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</si>
  <si>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</si>
  <si>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</si>
  <si>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</si>
  <si>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</si>
  <si>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</si>
  <si>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</si>
  <si>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</si>
  <si>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</si>
  <si>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</si>
  <si>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</si>
  <si>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</si>
  <si>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</si>
  <si>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</si>
  <si>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</si>
  <si>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</si>
  <si>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</si>
  <si>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</si>
  <si>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</si>
  <si>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</si>
  <si>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</si>
  <si>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</si>
  <si>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</si>
  <si>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</si>
  <si>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</si>
  <si>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</si>
  <si>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</si>
  <si>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</si>
  <si>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</si>
  <si>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</si>
  <si>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</si>
  <si>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</si>
  <si>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</si>
  <si>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</si>
  <si>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</si>
  <si>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</si>
  <si>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</si>
  <si>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</si>
  <si>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</si>
  <si>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</si>
  <si>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</si>
  <si>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</si>
  <si>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</si>
  <si>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</si>
  <si>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</si>
  <si>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</si>
  <si>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</si>
  <si>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</si>
  <si>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</si>
  <si>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</si>
  <si>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</si>
  <si>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</si>
  <si>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</si>
  <si>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</si>
  <si>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</si>
  <si>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</si>
  <si>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</si>
  <si>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</si>
  <si>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</si>
  <si>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</si>
  <si>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</si>
  <si>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</si>
  <si>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</si>
  <si>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</si>
  <si>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</si>
  <si>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</si>
  <si>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</si>
  <si>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</si>
  <si>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</si>
  <si>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</si>
  <si>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</si>
  <si>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</si>
  <si>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</si>
  <si>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</si>
  <si>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</si>
  <si>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</si>
  <si>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</si>
  <si>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</si>
  <si>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</si>
  <si>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</si>
  <si>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</si>
  <si>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</si>
  <si>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</si>
  <si>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</si>
  <si>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</si>
  <si>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</si>
  <si>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</si>
  <si>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</si>
  <si>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</si>
  <si>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</si>
  <si>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</si>
  <si>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</si>
  <si>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</si>
  <si>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</si>
  <si>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</si>
  <si>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</si>
  <si>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</si>
  <si>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</si>
  <si>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</si>
  <si>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</si>
  <si>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</si>
  <si>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</si>
  <si>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</si>
  <si>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</si>
  <si>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</si>
  <si>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</si>
  <si>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</si>
  <si>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</si>
  <si>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</si>
  <si>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</si>
  <si>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</si>
  <si>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</si>
  <si>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</si>
  <si>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</si>
  <si>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</si>
  <si>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</si>
  <si>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</si>
  <si>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</si>
  <si>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</si>
  <si>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</si>
  <si>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</si>
  <si>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</si>
  <si>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</si>
  <si>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</si>
  <si>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</si>
  <si>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</si>
  <si>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</si>
  <si>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</si>
  <si>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</si>
  <si>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</si>
  <si>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</si>
  <si>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</si>
  <si>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</si>
  <si>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</si>
  <si>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</si>
  <si>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</si>
  <si>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</si>
  <si>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</si>
  <si>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</si>
  <si>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</si>
  <si>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</si>
  <si>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</si>
  <si>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</si>
  <si>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</si>
  <si>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</si>
  <si>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</si>
  <si>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</si>
  <si>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</si>
  <si>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</si>
  <si>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</si>
  <si>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</si>
  <si>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</si>
  <si>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</si>
  <si>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</si>
  <si>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</si>
  <si>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</si>
  <si>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</si>
  <si>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</si>
  <si>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</si>
  <si>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</si>
  <si>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</si>
  <si>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</si>
  <si>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</si>
  <si>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</si>
  <si>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</si>
  <si>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</si>
  <si>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</si>
  <si>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</si>
  <si>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</si>
  <si>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</si>
  <si>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</si>
  <si>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</si>
  <si>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</si>
  <si>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</si>
  <si>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</si>
  <si>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</si>
  <si>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</si>
  <si>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</si>
  <si>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</si>
  <si>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</si>
  <si>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</si>
  <si>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</si>
  <si>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</si>
  <si>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</si>
  <si>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</si>
  <si>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</si>
  <si>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</si>
  <si>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</si>
  <si>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</si>
  <si>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</si>
  <si>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</si>
  <si>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</si>
  <si>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</si>
  <si>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</si>
  <si>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</si>
  <si>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</si>
  <si>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</si>
  <si>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</si>
  <si>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</si>
  <si>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</si>
  <si>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</si>
  <si>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</si>
  <si>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</si>
  <si>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</si>
  <si>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</si>
  <si>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</si>
  <si>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</si>
  <si>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</si>
  <si>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</si>
  <si>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</si>
  <si>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</si>
  <si>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</si>
  <si>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</si>
  <si>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</si>
  <si>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</si>
  <si>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</si>
  <si>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</si>
  <si>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</si>
  <si>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</si>
  <si>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</si>
  <si>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</si>
  <si>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</si>
  <si>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</si>
  <si>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</si>
  <si>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</si>
  <si>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</si>
  <si>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</si>
  <si>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</si>
  <si>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</si>
  <si>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</si>
  <si>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</si>
  <si>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</si>
  <si>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</si>
  <si>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</si>
  <si>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</si>
  <si>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</si>
  <si>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</si>
  <si>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</si>
  <si>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</si>
  <si>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</si>
  <si>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</si>
  <si>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</si>
  <si>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</si>
  <si>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</si>
  <si>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</si>
  <si>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</si>
  <si>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</si>
  <si>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</si>
  <si>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</si>
  <si>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</si>
  <si>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</si>
  <si>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</si>
  <si>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</si>
  <si>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</si>
  <si>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</si>
  <si>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</si>
  <si>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</si>
  <si>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</si>
  <si>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</si>
  <si>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</si>
  <si>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</si>
  <si>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</si>
  <si>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</si>
  <si>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</si>
  <si>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</si>
  <si>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</si>
  <si>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</si>
  <si>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</si>
  <si>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</si>
  <si>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</si>
  <si>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</si>
  <si>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</si>
  <si>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</si>
  <si>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</si>
  <si>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</si>
  <si>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</si>
  <si>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</si>
  <si>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</si>
  <si>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</si>
  <si>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</si>
  <si>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</si>
  <si>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</si>
  <si>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</si>
  <si>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</si>
  <si>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</si>
  <si>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</si>
  <si>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</si>
  <si>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</si>
  <si>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</si>
  <si>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</si>
  <si>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</si>
  <si>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</si>
  <si>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</si>
  <si>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</si>
  <si>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</si>
  <si>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</si>
  <si>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</si>
  <si>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</si>
  <si>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</si>
  <si>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</si>
  <si>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</si>
  <si>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</si>
  <si>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</si>
  <si>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</si>
  <si>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</si>
  <si>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</si>
  <si>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</si>
  <si>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</si>
  <si>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</si>
  <si>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</si>
  <si>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</si>
  <si>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</si>
  <si>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</si>
  <si>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</si>
  <si>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</si>
  <si>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</si>
  <si>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</si>
  <si>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</si>
  <si>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</si>
  <si>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</si>
  <si>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</si>
  <si>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</si>
  <si>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</si>
  <si>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</si>
  <si>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</si>
  <si>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</si>
  <si>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</si>
  <si>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</si>
  <si>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</si>
  <si>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</si>
  <si>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</si>
  <si>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</si>
  <si>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</si>
  <si>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</si>
  <si>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</si>
  <si>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</si>
  <si>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</si>
  <si>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</si>
  <si>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</si>
  <si>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</si>
  <si>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</si>
  <si>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</si>
  <si>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</si>
  <si>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</si>
  <si>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</si>
  <si>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</si>
  <si>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</si>
  <si>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</si>
  <si>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</si>
  <si>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</si>
  <si>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</si>
  <si>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</si>
  <si>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</si>
  <si>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</si>
  <si>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</si>
  <si>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</si>
  <si>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</si>
  <si>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</si>
  <si>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</si>
  <si>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</si>
  <si>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</si>
  <si>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</si>
  <si>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</si>
  <si>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</si>
  <si>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</si>
  <si>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</si>
  <si>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</si>
  <si>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</si>
  <si>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</si>
  <si>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</si>
  <si>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</si>
  <si>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</si>
  <si>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</si>
  <si>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</si>
  <si>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</si>
  <si>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</si>
  <si>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</si>
  <si>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</si>
  <si>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</si>
  <si>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</si>
  <si>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</si>
  <si>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</si>
  <si>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</si>
  <si>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</si>
  <si>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</si>
  <si>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</si>
  <si>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</si>
  <si>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</si>
  <si>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</si>
  <si>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</si>
  <si>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</si>
  <si>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</si>
  <si>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</si>
  <si>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</si>
  <si>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</si>
  <si>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</si>
  <si>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</si>
  <si>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</si>
  <si>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</si>
  <si>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</si>
  <si>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</si>
  <si>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</si>
  <si>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</si>
  <si>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</si>
  <si>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</si>
  <si>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</si>
  <si>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</si>
  <si>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</si>
  <si>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</si>
  <si>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</si>
  <si>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</si>
  <si>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</si>
  <si>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</si>
  <si>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</si>
  <si>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</si>
  <si>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</si>
  <si>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</si>
  <si>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</si>
  <si>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</si>
  <si>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</si>
  <si>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</si>
  <si>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</si>
  <si>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</si>
  <si>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</si>
  <si>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</si>
  <si>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</si>
  <si>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</si>
  <si>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</si>
  <si>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</si>
  <si>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</si>
  <si>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</si>
  <si>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</si>
  <si>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</si>
  <si>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</si>
  <si>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</si>
  <si>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</si>
  <si>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</si>
  <si>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</si>
  <si>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</si>
  <si>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</si>
  <si>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</si>
  <si>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</si>
  <si>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</si>
  <si>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</si>
  <si>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</si>
  <si>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</si>
  <si>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</si>
  <si>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</si>
  <si>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</si>
  <si>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</si>
  <si>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</si>
  <si>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</si>
  <si>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</si>
  <si>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</si>
  <si>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</si>
  <si>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</si>
  <si>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</si>
  <si>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</si>
  <si>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</si>
  <si>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</si>
  <si>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</si>
  <si>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</si>
  <si>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</si>
  <si>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</si>
  <si>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</si>
  <si>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</si>
  <si>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</si>
  <si>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</si>
  <si>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</si>
  <si>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</si>
  <si>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</si>
  <si>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</si>
  <si>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</si>
  <si>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</si>
  <si>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</si>
  <si>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</si>
  <si>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</si>
  <si>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</si>
  <si>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</si>
  <si>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</si>
  <si>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</si>
  <si>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</si>
  <si>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</si>
  <si>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</si>
  <si>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</si>
  <si>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</si>
  <si>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</si>
  <si>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</si>
  <si>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</si>
  <si>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</si>
  <si>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</si>
  <si>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</si>
  <si>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</si>
  <si>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</si>
  <si>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</si>
  <si>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</si>
  <si>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</si>
  <si>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</si>
  <si>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</si>
  <si>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</si>
  <si>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</si>
  <si>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</si>
  <si>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</si>
  <si>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</si>
  <si>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</si>
  <si>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</si>
  <si>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</si>
  <si>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</si>
  <si>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</si>
  <si>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</si>
  <si>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</si>
  <si>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</si>
  <si>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</si>
  <si>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</si>
  <si>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</si>
  <si>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</si>
  <si>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</si>
  <si>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</si>
  <si>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</si>
  <si>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</si>
  <si>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</si>
  <si>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</si>
  <si>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</si>
  <si>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</si>
  <si>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</si>
  <si>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</si>
  <si>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</si>
  <si>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</si>
  <si>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</si>
  <si>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</si>
  <si>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</si>
  <si>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</si>
  <si>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</si>
  <si>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</si>
  <si>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</si>
  <si>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</si>
  <si>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</si>
  <si>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</si>
  <si>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</si>
  <si>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</si>
  <si>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</si>
  <si>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</si>
  <si>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</si>
  <si>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</si>
  <si>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</si>
  <si>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</si>
  <si>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</si>
  <si>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</si>
  <si>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</si>
  <si>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</si>
  <si>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</si>
  <si>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</si>
  <si>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</si>
  <si>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</si>
  <si>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</si>
  <si>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</si>
  <si>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</si>
  <si>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</si>
  <si>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</si>
  <si>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</si>
  <si>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</si>
  <si>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</si>
  <si>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</si>
  <si>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</si>
  <si>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</si>
  <si>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</si>
  <si>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</si>
  <si>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</si>
  <si>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</si>
  <si>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</si>
  <si>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</si>
  <si>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</si>
  <si>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</si>
  <si>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</si>
  <si>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</si>
  <si>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</si>
  <si>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</si>
  <si>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</si>
  <si>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</si>
  <si>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</si>
  <si>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</si>
  <si>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</si>
  <si>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</si>
  <si>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</si>
  <si>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</si>
  <si>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</si>
  <si>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</si>
  <si>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</si>
  <si>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</si>
  <si>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</si>
  <si>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</si>
  <si>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</si>
  <si>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</si>
  <si>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</si>
  <si>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</si>
  <si>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</si>
  <si>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</si>
  <si>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</si>
  <si>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</si>
  <si>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</si>
  <si>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</si>
  <si>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</si>
  <si>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</si>
  <si>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</si>
  <si>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</si>
  <si>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</si>
  <si>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</si>
  <si>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</si>
  <si>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</si>
  <si>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</si>
  <si>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</si>
  <si>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</si>
  <si>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</si>
  <si>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</si>
  <si>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</si>
  <si>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</si>
  <si>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</si>
  <si>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</si>
  <si>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</si>
  <si>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</si>
  <si>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</si>
  <si>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</si>
  <si>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</si>
  <si>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</si>
  <si>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</si>
  <si>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</si>
  <si>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</si>
  <si>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</si>
  <si>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</si>
  <si>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</si>
  <si>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</si>
  <si>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</si>
  <si>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</si>
  <si>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</si>
  <si>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</si>
  <si>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</si>
  <si>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</si>
  <si>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</si>
  <si>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</si>
  <si>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</si>
  <si>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</si>
  <si>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</si>
  <si>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</si>
  <si>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</si>
  <si>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</si>
  <si>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</si>
  <si>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</si>
  <si>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</si>
  <si>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</si>
  <si>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</si>
  <si>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</si>
  <si>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</si>
  <si>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</si>
  <si>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</si>
  <si>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</si>
  <si>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</si>
  <si>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</si>
  <si>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</si>
  <si>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</si>
  <si>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</si>
  <si>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</si>
  <si>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</si>
  <si>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</si>
  <si>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</si>
  <si>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</si>
  <si>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</si>
  <si>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</si>
  <si>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</si>
  <si>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</si>
  <si>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</si>
  <si>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</si>
  <si>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</si>
  <si>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</si>
  <si>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</si>
  <si>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</si>
  <si>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</si>
  <si>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</si>
  <si>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</si>
  <si>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</si>
  <si>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</si>
  <si>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</si>
  <si>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</si>
  <si>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</si>
  <si>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</si>
  <si>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</si>
  <si>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</si>
  <si>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</si>
  <si>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</si>
  <si>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</si>
  <si>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</si>
  <si>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</si>
  <si>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</si>
  <si>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</si>
  <si>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</si>
  <si>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</si>
  <si>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</si>
  <si>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</si>
  <si>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</si>
  <si>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</si>
  <si>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</si>
  <si>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</si>
  <si>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</si>
  <si>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</si>
  <si>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</si>
  <si>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</si>
  <si>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</si>
  <si>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</si>
  <si>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</si>
  <si>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</si>
  <si>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</si>
  <si>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</si>
  <si>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</si>
  <si>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</si>
  <si>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</si>
  <si>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</si>
  <si>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</si>
  <si>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</si>
  <si>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</si>
  <si>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</si>
  <si>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</si>
  <si>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</si>
  <si>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</si>
  <si>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</si>
  <si>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</si>
  <si>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</si>
  <si>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</si>
  <si>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</si>
  <si>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</si>
  <si>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</si>
  <si>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</si>
  <si>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</si>
  <si>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</si>
  <si>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</si>
  <si>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</si>
  <si>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</si>
  <si>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</si>
  <si>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</si>
  <si>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</si>
  <si>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</si>
  <si>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</si>
  <si>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</si>
  <si>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</si>
  <si>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</si>
  <si>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</si>
  <si>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</si>
  <si>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</si>
  <si>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</si>
  <si>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</si>
  <si>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</si>
  <si>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</si>
  <si>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</si>
  <si>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</si>
  <si>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</si>
  <si>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</si>
  <si>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</si>
  <si>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</si>
  <si>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</si>
  <si>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</si>
  <si>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</si>
  <si>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</si>
  <si>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</si>
  <si>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</si>
  <si>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</si>
  <si>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</si>
  <si>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</si>
  <si>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</si>
  <si>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</si>
  <si>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</si>
  <si>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</si>
  <si>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</si>
  <si>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</si>
  <si>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</si>
  <si>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</si>
  <si>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</si>
  <si>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</si>
  <si>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</si>
  <si>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</si>
  <si>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</si>
  <si>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</si>
  <si>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</si>
  <si>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</si>
  <si>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</si>
  <si>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</si>
  <si>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</si>
  <si>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</si>
  <si>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</si>
  <si>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</si>
  <si>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</si>
  <si>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</si>
  <si>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</si>
  <si>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</si>
  <si>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</si>
  <si>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</si>
  <si>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</si>
  <si>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</si>
  <si>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</si>
  <si>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</si>
  <si>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</si>
  <si>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</si>
  <si>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</si>
  <si>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</si>
  <si>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</si>
  <si>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</si>
  <si>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</si>
  <si>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</si>
  <si>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</si>
  <si>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</si>
  <si>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</si>
  <si>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</si>
  <si>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</si>
  <si>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</si>
  <si>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</si>
  <si>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</si>
  <si>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</si>
  <si>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</si>
  <si>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</si>
  <si>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</si>
  <si>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</si>
  <si>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</si>
  <si>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</si>
  <si>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</si>
  <si>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</si>
  <si>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</si>
  <si>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</si>
  <si>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</si>
  <si>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</si>
  <si>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</si>
  <si>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</si>
  <si>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</si>
  <si>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</si>
  <si>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</si>
  <si>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</si>
  <si>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</si>
  <si>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</si>
  <si>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</si>
  <si>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</si>
  <si>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</si>
  <si>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</si>
  <si>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</si>
  <si>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</si>
  <si>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</si>
  <si>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</si>
  <si>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</si>
  <si>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</si>
  <si>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</si>
  <si>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</si>
  <si>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</si>
  <si>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</si>
  <si>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</si>
  <si>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</si>
  <si>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</si>
  <si>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</si>
  <si>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</si>
  <si>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</si>
  <si>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</si>
  <si>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</si>
  <si>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</si>
  <si>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</si>
  <si>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</si>
  <si>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</si>
  <si>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</si>
  <si>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</si>
  <si>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</si>
  <si>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</si>
  <si>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</si>
  <si>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</si>
  <si>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</si>
  <si>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</si>
  <si>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</si>
  <si>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</si>
  <si>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</si>
  <si>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</si>
  <si>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</si>
  <si>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</si>
  <si>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</si>
  <si>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</si>
  <si>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</si>
  <si>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</si>
  <si>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</si>
  <si>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</si>
  <si>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</si>
  <si>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</si>
  <si>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</si>
  <si>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</si>
  <si>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</si>
  <si>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</si>
  <si>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</si>
  <si>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</si>
  <si>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</si>
  <si>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</si>
  <si>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</si>
  <si>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</si>
  <si>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</si>
  <si>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</si>
  <si>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</si>
  <si>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</si>
  <si>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</si>
  <si>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</si>
  <si>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</si>
  <si>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</si>
  <si>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</si>
  <si>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</si>
  <si>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</si>
  <si>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</si>
  <si>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</si>
  <si>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</si>
  <si>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</si>
  <si>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</si>
  <si>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</si>
  <si>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</si>
  <si>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</si>
  <si>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</si>
  <si>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</si>
  <si>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</si>
  <si>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</si>
  <si>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</si>
  <si>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</si>
  <si>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</si>
  <si>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</si>
  <si>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</si>
  <si>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</si>
  <si>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</si>
  <si>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</si>
  <si>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</si>
  <si>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</si>
  <si>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</si>
  <si>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</si>
  <si>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</si>
  <si>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</si>
  <si>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</si>
  <si>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</si>
  <si>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</si>
  <si>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</si>
  <si>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</si>
  <si>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</si>
  <si>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</si>
  <si>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</si>
  <si>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</si>
  <si>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</si>
  <si>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</si>
  <si>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</si>
  <si>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</si>
  <si>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</si>
  <si>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</si>
  <si>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</si>
  <si>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</si>
  <si>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</si>
  <si>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</si>
  <si>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</si>
  <si>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</si>
  <si>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</si>
  <si>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</si>
  <si>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</si>
  <si>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</si>
  <si>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</si>
  <si>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</si>
  <si>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</si>
  <si>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</si>
  <si>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</si>
  <si>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</si>
  <si>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</si>
  <si>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</si>
  <si>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</si>
  <si>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</si>
  <si>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</si>
  <si>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</si>
  <si>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</si>
  <si>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</si>
  <si>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</si>
  <si>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</si>
  <si>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</si>
  <si>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</si>
  <si>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</si>
  <si>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</si>
  <si>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</si>
  <si>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</si>
  <si>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</si>
  <si>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</si>
  <si>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</si>
  <si>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</si>
  <si>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</si>
  <si>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</si>
  <si>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</si>
  <si>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</si>
  <si>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</si>
  <si>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</si>
  <si>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</si>
  <si>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</si>
  <si>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</si>
  <si>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</si>
  <si>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</si>
  <si>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</si>
  <si>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</si>
  <si>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</si>
  <si>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</si>
  <si>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</si>
  <si>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</si>
  <si>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</si>
  <si>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</si>
  <si>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</si>
  <si>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</si>
  <si>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</si>
  <si>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</si>
  <si>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</si>
  <si>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</si>
  <si>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</si>
  <si>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</si>
  <si>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</si>
  <si>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</si>
  <si>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</si>
  <si>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</si>
  <si>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</si>
  <si>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</si>
  <si>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</si>
  <si>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</si>
  <si>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</si>
  <si>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</si>
  <si>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</si>
  <si>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</si>
  <si>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</si>
  <si>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</si>
  <si>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</si>
  <si>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</si>
  <si>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</si>
  <si>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</si>
  <si>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</si>
  <si>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</si>
  <si>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</si>
  <si>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</si>
  <si>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</si>
  <si>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</si>
  <si>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</si>
  <si>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</si>
  <si>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</si>
  <si>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</si>
  <si>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</si>
  <si>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</si>
  <si>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</si>
  <si>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</si>
  <si>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</si>
  <si>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</si>
  <si>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</si>
  <si>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</si>
  <si>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</si>
  <si>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</si>
  <si>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</si>
  <si>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</si>
  <si>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</si>
  <si>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</si>
  <si>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</si>
  <si>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</si>
  <si>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</si>
  <si>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</si>
  <si>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</si>
  <si>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</si>
  <si>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</si>
  <si>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</si>
  <si>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</si>
  <si>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</si>
  <si>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</si>
  <si>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</si>
  <si>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</si>
  <si>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</si>
  <si>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</si>
  <si>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</si>
  <si>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</si>
  <si>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</si>
  <si>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</si>
  <si>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</si>
  <si>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</si>
  <si>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</si>
  <si>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</si>
  <si>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</si>
  <si>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</si>
  <si>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</si>
  <si>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</si>
  <si>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</si>
  <si>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</si>
  <si>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</si>
  <si>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</si>
  <si>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</si>
  <si>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</si>
  <si>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</si>
  <si>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</si>
  <si>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</si>
  <si>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</si>
  <si>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</si>
  <si>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</si>
  <si>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</si>
  <si>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</si>
  <si>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</si>
  <si>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</si>
  <si>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</si>
  <si>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</si>
  <si>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</si>
  <si>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</si>
  <si>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</si>
  <si>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</si>
  <si>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</si>
  <si>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</si>
  <si>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</si>
  <si>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</si>
  <si>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</si>
  <si>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</si>
  <si>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</si>
  <si>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</si>
  <si>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</si>
  <si>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</si>
  <si>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</si>
  <si>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</si>
  <si>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</si>
  <si>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</si>
  <si>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</si>
  <si>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</si>
  <si>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</si>
  <si>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</si>
  <si>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</si>
  <si>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</si>
  <si>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</si>
  <si>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</si>
  <si>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</si>
  <si>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</si>
  <si>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</si>
  <si>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</si>
  <si>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</si>
  <si>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</si>
  <si>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</si>
  <si>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</si>
  <si>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</si>
  <si>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</si>
  <si>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</si>
  <si>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</si>
  <si>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</si>
  <si>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</si>
  <si>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</si>
  <si>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</si>
  <si>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</si>
  <si>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</si>
  <si>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</si>
  <si>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</si>
  <si>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</si>
  <si>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</si>
  <si>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</si>
  <si>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</si>
  <si>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</si>
  <si>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</si>
  <si>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</si>
  <si>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</si>
  <si>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</si>
  <si>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</si>
  <si>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</si>
  <si>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</si>
  <si>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</si>
  <si>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</si>
  <si>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</si>
  <si>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</si>
  <si>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</si>
  <si>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</si>
  <si>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</si>
  <si>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</si>
  <si>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</si>
  <si>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</si>
  <si>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</si>
  <si>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</si>
  <si>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</si>
  <si>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</si>
  <si>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</si>
  <si>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</si>
  <si>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</si>
  <si>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</si>
  <si>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</si>
  <si>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</si>
  <si>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</si>
  <si>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</si>
  <si>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</si>
  <si>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</si>
  <si>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</si>
  <si>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</si>
  <si>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</si>
  <si>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</si>
  <si>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</si>
  <si>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</si>
  <si>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</si>
  <si>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</si>
  <si>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</si>
  <si>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</si>
  <si>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</si>
  <si>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</si>
  <si>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</si>
  <si>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</si>
  <si>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</si>
  <si>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</si>
  <si>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</si>
  <si>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</si>
  <si>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</si>
  <si>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</si>
  <si>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</si>
  <si>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</si>
  <si>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</si>
  <si>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</si>
  <si>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</si>
  <si>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</si>
  <si>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</si>
  <si>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</si>
  <si>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</si>
  <si>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</si>
  <si>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</si>
  <si>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</si>
  <si>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</si>
  <si>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</si>
  <si>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</si>
  <si>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</si>
  <si>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</si>
  <si>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</si>
  <si>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</si>
  <si>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</si>
  <si>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</si>
  <si>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</si>
  <si>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</si>
  <si>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</si>
  <si>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</si>
  <si>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</si>
  <si>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</si>
  <si>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</si>
  <si>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</si>
  <si>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</si>
  <si>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</si>
  <si>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</si>
  <si>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</si>
  <si>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</si>
  <si>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</si>
  <si>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</si>
  <si>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</si>
  <si>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</si>
  <si>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</si>
  <si>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</si>
  <si>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</si>
  <si>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</si>
  <si>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</si>
  <si>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</si>
  <si>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</si>
  <si>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</si>
  <si>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</si>
  <si>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</si>
  <si>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</si>
  <si>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</si>
  <si>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</si>
  <si>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</si>
  <si>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</si>
  <si>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</si>
  <si>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</si>
  <si>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</si>
  <si>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</si>
  <si>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</si>
  <si>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</si>
  <si>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</si>
  <si>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</si>
  <si>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</si>
  <si>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</si>
  <si>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</si>
  <si>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</si>
  <si>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</si>
  <si>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</si>
  <si>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</si>
  <si>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</si>
  <si>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</si>
  <si>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</si>
  <si>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</si>
  <si>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</si>
  <si>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</si>
  <si>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</si>
  <si>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</si>
  <si>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</si>
  <si>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</si>
  <si>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</si>
  <si>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</si>
  <si>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</si>
  <si>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</si>
  <si>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</si>
  <si>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</si>
  <si>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</si>
  <si>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</si>
  <si>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</si>
  <si>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</si>
  <si>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</si>
  <si>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</si>
  <si>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</si>
  <si>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</si>
  <si>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</si>
  <si>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</si>
  <si>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</si>
  <si>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</si>
  <si>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</si>
  <si>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</si>
  <si>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</si>
  <si>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</si>
  <si>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</si>
  <si>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</si>
  <si>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</si>
  <si>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</si>
  <si>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</si>
  <si>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</si>
  <si>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</si>
  <si>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</si>
  <si>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</si>
  <si>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</si>
  <si>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</si>
  <si>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</si>
  <si>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</si>
  <si>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</si>
  <si>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</si>
  <si>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</si>
  <si>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</si>
  <si>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</si>
  <si>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</si>
  <si>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</si>
  <si>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</si>
  <si>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</si>
  <si>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</si>
  <si>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</si>
  <si>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</si>
  <si>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</si>
  <si>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</si>
  <si>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</si>
  <si>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</si>
  <si>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</si>
  <si>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</si>
  <si>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</si>
  <si>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</si>
  <si>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</si>
  <si>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</si>
  <si>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</si>
  <si>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</si>
  <si>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</si>
  <si>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</si>
  <si>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</si>
  <si>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</si>
  <si>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</si>
  <si>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</si>
  <si>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</si>
  <si>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</si>
  <si>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</si>
  <si>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</si>
  <si>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</si>
  <si>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</si>
  <si>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</si>
  <si>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</si>
  <si>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</si>
  <si>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</si>
  <si>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</si>
  <si>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</si>
  <si>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</si>
  <si>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</si>
  <si>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</si>
  <si>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</si>
  <si>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</si>
  <si>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</si>
  <si>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</si>
  <si>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</si>
  <si>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</si>
  <si>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</si>
  <si>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</si>
  <si>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</si>
  <si>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</si>
  <si>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</si>
  <si>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</si>
  <si>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</si>
  <si>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</si>
  <si>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</si>
  <si>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</si>
  <si>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</si>
  <si>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</si>
  <si>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</si>
  <si>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</si>
  <si>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</si>
  <si>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</si>
  <si>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</si>
  <si>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</si>
  <si>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</si>
  <si>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</si>
  <si>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</si>
  <si>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</si>
  <si>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</si>
  <si>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</si>
  <si>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</si>
  <si>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</si>
  <si>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</si>
  <si>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</si>
  <si>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</si>
  <si>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</si>
  <si>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</si>
  <si>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</si>
  <si>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</si>
  <si>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</si>
  <si>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</si>
  <si>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</si>
  <si>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</si>
  <si>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</si>
  <si>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</si>
  <si>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</si>
  <si>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</si>
  <si>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</si>
  <si>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</si>
  <si>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</si>
  <si>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</si>
  <si>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</si>
  <si>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</si>
  <si>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</si>
  <si>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</si>
  <si>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</si>
  <si>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</si>
  <si>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</si>
  <si>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</si>
  <si>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</si>
  <si>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</si>
  <si>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</si>
  <si>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</si>
  <si>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</si>
  <si>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</si>
  <si>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</si>
  <si>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</si>
  <si>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</si>
  <si>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</si>
  <si>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</si>
  <si>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</si>
  <si>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</si>
  <si>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</si>
  <si>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</si>
  <si>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</si>
  <si>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</si>
  <si>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</si>
  <si>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</si>
  <si>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</si>
  <si>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</si>
  <si>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</si>
  <si>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</si>
  <si>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</si>
  <si>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</si>
  <si>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</si>
  <si>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</si>
  <si>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</si>
  <si>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</si>
  <si>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</si>
  <si>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</si>
  <si>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</si>
  <si>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</si>
  <si>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</si>
  <si>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</si>
  <si>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</si>
  <si>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</si>
  <si>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</si>
  <si>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</si>
  <si>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</si>
  <si>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</si>
  <si>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</si>
  <si>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</si>
  <si>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</si>
  <si>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</si>
  <si>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</si>
  <si>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</si>
  <si>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</si>
  <si>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</si>
  <si>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</si>
  <si>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</si>
  <si>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</si>
  <si>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</si>
  <si>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</si>
  <si>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</si>
  <si>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</si>
  <si>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</si>
  <si>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</si>
  <si>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</si>
  <si>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</si>
  <si>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</si>
  <si>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</si>
  <si>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</si>
  <si>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</si>
  <si>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</si>
  <si>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</si>
  <si>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</si>
  <si>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</si>
  <si>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</si>
  <si>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</si>
  <si>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</si>
  <si>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</si>
  <si>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</si>
  <si>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</si>
  <si>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</si>
  <si>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</si>
  <si>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</si>
  <si>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</si>
  <si>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</si>
  <si>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</si>
  <si>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</si>
  <si>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</si>
  <si>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</si>
  <si>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</si>
  <si>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</si>
  <si>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</si>
  <si>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</si>
  <si>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</si>
  <si>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</si>
  <si>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</si>
  <si>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</si>
  <si>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</si>
  <si>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</si>
  <si>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</si>
  <si>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</si>
  <si>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</si>
  <si>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</si>
  <si>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</si>
  <si>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</si>
  <si>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</si>
  <si>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</si>
  <si>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</si>
  <si>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</si>
  <si>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</si>
  <si>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</si>
  <si>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</si>
  <si>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</si>
  <si>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</si>
  <si>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</si>
  <si>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</si>
  <si>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</si>
  <si>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</si>
  <si>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</si>
  <si>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</si>
  <si>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</si>
  <si>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</si>
  <si>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</si>
  <si>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</si>
  <si>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</si>
  <si>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</si>
  <si>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</si>
  <si>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</si>
  <si>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</si>
  <si>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</si>
  <si>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</si>
  <si>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</si>
  <si>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</si>
  <si>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</si>
  <si>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</si>
  <si>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</si>
  <si>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</si>
  <si>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</si>
  <si>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</si>
  <si>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</si>
  <si>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</si>
  <si>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</si>
  <si>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</si>
  <si>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</si>
  <si>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</si>
  <si>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</si>
  <si>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</si>
  <si>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</si>
  <si>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</si>
  <si>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</si>
  <si>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</si>
  <si>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</si>
  <si>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</si>
  <si>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</si>
  <si>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</si>
  <si>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</si>
  <si>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</si>
  <si>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</si>
  <si>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</si>
  <si>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</si>
  <si>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</si>
  <si>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</si>
  <si>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</si>
  <si>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</si>
  <si>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</si>
  <si>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</si>
  <si>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</si>
  <si>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</si>
  <si>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</si>
  <si>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</si>
  <si>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</si>
  <si>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</si>
  <si>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</si>
  <si>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</si>
  <si>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</si>
  <si>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</si>
  <si>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</si>
  <si>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</si>
  <si>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</si>
  <si>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</si>
  <si>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</si>
  <si>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</si>
  <si>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</si>
  <si>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</si>
  <si>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</si>
  <si>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</si>
  <si>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</si>
  <si>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</si>
  <si>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</si>
  <si>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</si>
  <si>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</si>
  <si>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</si>
  <si>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</si>
  <si>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</si>
  <si>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</si>
  <si>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</si>
  <si>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</si>
  <si>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</si>
  <si>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</si>
  <si>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</si>
  <si>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</si>
  <si>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</si>
  <si>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</si>
  <si>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</si>
  <si>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</si>
  <si>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</si>
  <si>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</si>
  <si>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</si>
  <si>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</si>
  <si>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</si>
  <si>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</si>
  <si>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</si>
  <si>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</si>
  <si>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</si>
  <si>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</si>
  <si>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</si>
  <si>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</si>
  <si>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</si>
  <si>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</si>
  <si>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</si>
  <si>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</si>
  <si>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</si>
  <si>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</si>
  <si>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</si>
  <si>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</si>
  <si>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</si>
  <si>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</si>
  <si>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</si>
  <si>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</si>
  <si>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</si>
  <si>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</si>
  <si>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</si>
  <si>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</si>
  <si>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</si>
  <si>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</si>
  <si>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</si>
  <si>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</si>
  <si>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</si>
  <si>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</si>
  <si>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</si>
  <si>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</si>
  <si>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</si>
  <si>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</si>
  <si>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</si>
  <si>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</si>
  <si>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</si>
  <si>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</si>
  <si>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</si>
  <si>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</si>
  <si>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</si>
  <si>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</si>
  <si>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</si>
  <si>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</si>
  <si>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</si>
  <si>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</si>
  <si>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</si>
  <si>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</si>
  <si>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</si>
  <si>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</si>
  <si>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</si>
  <si>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</si>
  <si>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</si>
  <si>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</si>
  <si>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</si>
  <si>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</si>
  <si>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</si>
  <si>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</si>
  <si>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</si>
  <si>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</si>
  <si>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</si>
  <si>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</si>
  <si>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</si>
  <si>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</si>
  <si>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</si>
  <si>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</si>
  <si>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</si>
  <si>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</si>
  <si>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</si>
  <si>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</si>
  <si>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</si>
  <si>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</si>
  <si>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</si>
  <si>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</si>
  <si>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</si>
  <si>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</si>
  <si>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</si>
  <si>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</si>
  <si>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</si>
  <si>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</si>
  <si>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</si>
  <si>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</si>
  <si>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</si>
  <si>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</si>
  <si>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</si>
  <si>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</si>
  <si>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</si>
  <si>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</si>
  <si>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</si>
  <si>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</si>
  <si>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</si>
  <si>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</si>
  <si>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</si>
  <si>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</si>
  <si>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</si>
  <si>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</si>
  <si>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</si>
  <si>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</si>
  <si>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</si>
  <si>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</si>
  <si>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</si>
  <si>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</si>
  <si>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</si>
  <si>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</si>
  <si>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</si>
  <si>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</si>
  <si>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</si>
  <si>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</si>
  <si>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</si>
  <si>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</si>
  <si>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</si>
  <si>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</si>
  <si>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</si>
  <si>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</si>
  <si>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</si>
  <si>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</si>
  <si>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</si>
  <si>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</si>
  <si>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</si>
  <si>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</si>
  <si>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</si>
  <si>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</si>
  <si>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</si>
  <si>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</si>
  <si>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</si>
  <si>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</si>
  <si>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</si>
  <si>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</si>
  <si>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</si>
  <si>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</si>
  <si>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</si>
  <si>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</si>
  <si>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</si>
  <si>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</si>
  <si>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</si>
  <si>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</si>
  <si>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</si>
  <si>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</si>
  <si>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</si>
  <si>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</si>
  <si>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</si>
  <si>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</si>
  <si>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</si>
  <si>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</si>
  <si>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</si>
  <si>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</si>
  <si>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</si>
  <si>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</si>
  <si>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</si>
  <si>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</si>
  <si>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</si>
  <si>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</si>
  <si>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</si>
  <si>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</si>
  <si>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</si>
  <si>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</si>
  <si>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</si>
  <si>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</si>
  <si>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</si>
  <si>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</si>
  <si>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</si>
  <si>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</si>
  <si>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</si>
  <si>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</si>
  <si>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</si>
  <si>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</si>
  <si>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</si>
  <si>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</si>
  <si>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</si>
  <si>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</si>
  <si>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</si>
  <si>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</si>
  <si>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</si>
  <si>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</si>
  <si>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</si>
  <si>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</si>
  <si>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</si>
  <si>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</si>
  <si>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</si>
  <si>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</si>
  <si>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</si>
  <si>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</si>
  <si>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</si>
  <si>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</si>
  <si>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</si>
  <si>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</si>
  <si>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</si>
  <si>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</si>
  <si>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</si>
  <si>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</si>
  <si>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</si>
  <si>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</si>
  <si>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</si>
  <si>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</si>
  <si>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</si>
  <si>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</si>
  <si>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</si>
  <si>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</si>
  <si>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</si>
  <si>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</si>
  <si>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</si>
  <si>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</si>
  <si>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</si>
  <si>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</si>
  <si>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</si>
  <si>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</si>
  <si>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</si>
  <si>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</si>
  <si>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</si>
  <si>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</si>
  <si>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</si>
  <si>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</si>
  <si>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</si>
  <si>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</si>
  <si>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</si>
  <si>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</si>
  <si>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</si>
  <si>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</si>
  <si>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</si>
  <si>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</si>
  <si>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</si>
  <si>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</si>
  <si>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</si>
  <si>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</si>
  <si>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</si>
  <si>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</si>
  <si>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</si>
  <si>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</si>
  <si>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</si>
  <si>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</si>
  <si>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</si>
  <si>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</si>
  <si>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</si>
  <si>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</si>
  <si>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</si>
  <si>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</si>
  <si>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</si>
  <si>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</si>
  <si>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</si>
  <si>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</si>
  <si>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</si>
  <si>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</si>
  <si>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</si>
  <si>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</si>
  <si>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</si>
  <si>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</si>
  <si>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</si>
  <si>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</si>
  <si>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</si>
  <si>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</si>
  <si>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</si>
  <si>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</si>
  <si>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</si>
  <si>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</si>
  <si>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</si>
  <si>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</si>
  <si>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</si>
  <si>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</si>
  <si>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</si>
  <si>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</si>
  <si>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</si>
  <si>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</si>
  <si>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</si>
  <si>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</si>
  <si>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</si>
  <si>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</si>
  <si>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</si>
  <si>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</si>
  <si>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</si>
  <si>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</si>
  <si>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</si>
  <si>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</si>
  <si>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</si>
  <si>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</si>
  <si>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</si>
  <si>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</si>
  <si>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</si>
  <si>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</si>
  <si>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</si>
  <si>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</si>
  <si>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</si>
  <si>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</si>
  <si>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</si>
  <si>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</si>
  <si>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</si>
  <si>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</si>
  <si>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</si>
  <si>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</si>
  <si>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</si>
  <si>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</si>
  <si>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</si>
  <si>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</si>
  <si>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</si>
  <si>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</si>
  <si>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</si>
  <si>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</si>
  <si>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</si>
  <si>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</si>
  <si>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</si>
  <si>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</si>
  <si>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</si>
  <si>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</si>
  <si>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</si>
  <si>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</si>
  <si>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</si>
  <si>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</si>
  <si>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</si>
  <si>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</si>
  <si>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</si>
  <si>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</si>
  <si>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</si>
  <si>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</si>
  <si>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</si>
  <si>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</si>
  <si>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</si>
  <si>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</si>
  <si>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</si>
  <si>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</si>
  <si>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</si>
  <si>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</si>
  <si>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</si>
  <si>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</si>
  <si>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</si>
  <si>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</si>
  <si>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</si>
  <si>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</si>
  <si>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</si>
  <si>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</si>
  <si>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</si>
  <si>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</si>
  <si>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</si>
  <si>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</si>
  <si>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</si>
  <si>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</si>
  <si>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</si>
  <si>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</si>
  <si>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</si>
  <si>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</si>
  <si>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</si>
  <si>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</si>
  <si>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</si>
  <si>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</si>
  <si>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</si>
  <si>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</si>
  <si>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</si>
  <si>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</si>
  <si>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</si>
  <si>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</si>
  <si>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</si>
  <si>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</si>
  <si>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</si>
  <si>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</si>
  <si>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</si>
  <si>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</si>
  <si>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</si>
  <si>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</si>
  <si>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</si>
  <si>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</si>
  <si>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</si>
  <si>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</si>
  <si>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</si>
  <si>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</si>
  <si>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</si>
  <si>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</si>
  <si>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</si>
  <si>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</si>
  <si>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</si>
  <si>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</si>
  <si>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</si>
  <si>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</si>
  <si>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</si>
  <si>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</si>
  <si>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</si>
  <si>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</si>
  <si>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</si>
  <si>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</si>
  <si>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</si>
  <si>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</si>
  <si>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</si>
  <si>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</si>
  <si>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</si>
  <si>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</si>
  <si>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</si>
  <si>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</si>
  <si>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</si>
  <si>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</si>
  <si>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</si>
  <si>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</si>
  <si>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</si>
  <si>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</si>
  <si>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</si>
  <si>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</si>
  <si>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</si>
  <si>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</si>
  <si>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</si>
  <si>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</si>
  <si>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</si>
  <si>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</si>
  <si>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</si>
  <si>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</si>
  <si>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</si>
  <si>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</si>
  <si>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</si>
  <si>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</si>
  <si>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</si>
  <si>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</si>
  <si>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</si>
  <si>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</si>
  <si>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</si>
  <si>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</si>
  <si>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</si>
  <si>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</si>
  <si>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</si>
  <si>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</si>
  <si>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</si>
  <si>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</si>
  <si>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</si>
  <si>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</si>
  <si>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</si>
  <si>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</si>
  <si>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</si>
  <si>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</si>
  <si>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</si>
  <si>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</si>
  <si>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</si>
  <si>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</si>
  <si>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</si>
  <si>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</si>
  <si>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</si>
  <si>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</si>
  <si>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</si>
  <si>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</si>
  <si>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</si>
  <si>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</si>
  <si>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</si>
  <si>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</si>
  <si>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</si>
  <si>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</si>
  <si>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</si>
  <si>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</si>
  <si>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</si>
  <si>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</si>
  <si>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</si>
  <si>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</si>
  <si>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</si>
  <si>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</si>
  <si>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</si>
  <si>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</si>
  <si>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</si>
  <si>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</si>
  <si>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</si>
  <si>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</si>
  <si>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</si>
  <si>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</si>
  <si>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</si>
  <si>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</si>
  <si>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</si>
  <si>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</si>
  <si>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</si>
  <si>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</si>
  <si>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</si>
  <si>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</si>
  <si>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</si>
  <si>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</si>
  <si>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</si>
  <si>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</si>
  <si>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</si>
  <si>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</si>
  <si>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</si>
  <si>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</si>
  <si>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</si>
  <si>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</si>
  <si>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</si>
  <si>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</si>
  <si>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</si>
  <si>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</si>
  <si>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</si>
  <si>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</si>
  <si>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</si>
  <si>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</si>
  <si>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</si>
  <si>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</si>
  <si>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</si>
  <si>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</si>
  <si>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</si>
  <si>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</si>
  <si>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</si>
  <si>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</si>
  <si>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</si>
  <si>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</si>
  <si>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</si>
  <si>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</si>
  <si>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</si>
  <si>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</si>
  <si>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</si>
  <si>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</si>
  <si>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</si>
  <si>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</si>
  <si>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</si>
  <si>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</si>
  <si>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</si>
  <si>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</si>
  <si>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</si>
  <si>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</si>
  <si>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</si>
  <si>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</si>
  <si>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</si>
  <si>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</si>
  <si>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</si>
  <si>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</si>
  <si>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</si>
  <si>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</si>
  <si>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</si>
  <si>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</si>
  <si>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</si>
  <si>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</si>
  <si>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</si>
  <si>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</si>
  <si>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</si>
  <si>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</si>
  <si>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</si>
  <si>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</si>
  <si>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</si>
  <si>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</si>
  <si>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</si>
  <si>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</si>
  <si>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</si>
  <si>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</si>
  <si>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</si>
  <si>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</si>
  <si>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</si>
  <si>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</si>
  <si>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</si>
  <si>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</si>
  <si>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</si>
  <si>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</si>
  <si>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</si>
  <si>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</si>
  <si>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</si>
  <si>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</si>
  <si>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</si>
  <si>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</si>
  <si>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</si>
  <si>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</si>
  <si>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</si>
  <si>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</si>
  <si>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</si>
  <si>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</si>
  <si>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</si>
  <si>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</si>
  <si>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</si>
  <si>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</si>
  <si>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</si>
  <si>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</si>
  <si>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</si>
  <si>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</si>
  <si>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</si>
  <si>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</si>
  <si>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</si>
  <si>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</si>
  <si>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</si>
  <si>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</si>
  <si>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</si>
  <si>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</si>
  <si>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</si>
  <si>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</si>
  <si>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</si>
  <si>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</si>
  <si>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</si>
  <si>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</si>
  <si>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</si>
  <si>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</si>
  <si>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</si>
  <si>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</si>
  <si>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</si>
  <si>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</si>
  <si>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</si>
  <si>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</si>
  <si>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</si>
  <si>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</si>
  <si>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</si>
  <si>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</si>
  <si>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</si>
  <si>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</si>
  <si>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</si>
  <si>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</si>
  <si>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</si>
  <si>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</si>
  <si>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</si>
  <si>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</si>
  <si>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</si>
  <si>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</si>
  <si>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</si>
  <si>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</si>
  <si>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</si>
  <si>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</si>
  <si>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</si>
  <si>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</si>
  <si>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</si>
  <si>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</si>
  <si>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</si>
  <si>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</si>
  <si>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</si>
  <si>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</si>
  <si>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</si>
  <si>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</si>
  <si>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</si>
  <si>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</si>
  <si>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</si>
  <si>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</si>
  <si>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</si>
  <si>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</si>
  <si>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</si>
  <si>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</si>
  <si>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</si>
  <si>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</si>
  <si>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</si>
  <si>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</si>
  <si>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</si>
  <si>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</si>
  <si>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</si>
  <si>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</si>
  <si>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</si>
  <si>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</si>
  <si>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</si>
  <si>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</si>
  <si>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</si>
  <si>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</si>
  <si>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</si>
  <si>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</si>
  <si>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</si>
  <si>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</si>
  <si>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</si>
  <si>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</si>
  <si>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</si>
  <si>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</si>
  <si>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</si>
  <si>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</si>
  <si>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</si>
  <si>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</si>
  <si>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</si>
  <si>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</si>
  <si>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</si>
  <si>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</si>
  <si>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</si>
  <si>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</si>
  <si>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</si>
  <si>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</si>
  <si>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</si>
  <si>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</si>
  <si>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</si>
  <si>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</si>
  <si>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</si>
  <si>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</si>
  <si>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</si>
  <si>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</si>
  <si>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</si>
  <si>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</si>
  <si>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</si>
  <si>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</si>
  <si>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</si>
  <si>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</si>
  <si>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</si>
  <si>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</si>
  <si>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</si>
  <si>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</si>
  <si>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</si>
  <si>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</si>
  <si>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</si>
  <si>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</si>
  <si>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</si>
  <si>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</si>
  <si>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</si>
  <si>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</si>
  <si>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</si>
  <si>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</si>
  <si>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</si>
  <si>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</si>
  <si>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</si>
  <si>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</si>
  <si>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</si>
  <si>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</si>
  <si>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</si>
  <si>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</si>
  <si>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</si>
  <si>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</si>
  <si>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</si>
  <si>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</si>
  <si>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</si>
  <si>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</si>
  <si>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</si>
  <si>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</si>
  <si>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</si>
  <si>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</si>
  <si>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</si>
  <si>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</si>
  <si>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</si>
  <si>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</si>
  <si>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</si>
  <si>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</si>
  <si>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</si>
  <si>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</si>
  <si>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</si>
  <si>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</si>
  <si>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</si>
  <si>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</si>
  <si>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</si>
  <si>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</si>
  <si>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</si>
  <si>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</si>
  <si>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</si>
  <si>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</si>
  <si>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</si>
  <si>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</si>
  <si>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</si>
  <si>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</si>
  <si>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</si>
  <si>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</si>
  <si>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</si>
  <si>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</si>
  <si>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</si>
  <si>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</si>
  <si>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</si>
  <si>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</si>
  <si>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</si>
  <si>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</si>
  <si>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</si>
  <si>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</si>
  <si>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</si>
  <si>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</si>
  <si>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</si>
  <si>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</si>
  <si>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</si>
  <si>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</si>
  <si>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</si>
  <si>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</si>
  <si>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</si>
  <si>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</si>
  <si>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</si>
  <si>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</si>
  <si>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</si>
  <si>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</si>
  <si>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</si>
  <si>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</si>
  <si>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</si>
  <si>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</si>
  <si>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</si>
  <si>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</si>
  <si>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</si>
  <si>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</si>
  <si>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</si>
  <si>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</si>
  <si>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</si>
  <si>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</si>
  <si>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</si>
  <si>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</si>
  <si>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</si>
  <si>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</si>
  <si>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</si>
  <si>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</si>
  <si>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</si>
  <si>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</si>
  <si>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</si>
  <si>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</si>
  <si>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</si>
  <si>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</si>
  <si>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</si>
  <si>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</si>
  <si>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</si>
  <si>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</si>
  <si>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</si>
  <si>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</si>
  <si>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</si>
  <si>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</si>
  <si>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</si>
  <si>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</si>
  <si>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</si>
  <si>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</si>
  <si>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</si>
  <si>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</si>
  <si>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</si>
  <si>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</si>
  <si>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</si>
  <si>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</si>
  <si>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</si>
  <si>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</si>
  <si>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</si>
  <si>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</si>
  <si>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</si>
  <si>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</si>
  <si>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</si>
  <si>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</si>
  <si>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</si>
  <si>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</si>
  <si>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</si>
  <si>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</si>
  <si>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</si>
  <si>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</si>
  <si>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</si>
  <si>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</si>
  <si>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</si>
  <si>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</si>
  <si>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</si>
  <si>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</si>
  <si>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</si>
  <si>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</si>
  <si>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</si>
  <si>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</si>
  <si>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</si>
  <si>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</si>
  <si>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</si>
  <si>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</si>
  <si>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</si>
  <si>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</si>
  <si>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</si>
  <si>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</si>
  <si>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</si>
  <si>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</si>
  <si>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</si>
  <si>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</si>
  <si>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</si>
  <si>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</si>
  <si>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</si>
  <si>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</si>
  <si>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</si>
  <si>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</si>
  <si>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</si>
  <si>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</si>
  <si>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</si>
  <si>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</si>
  <si>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</si>
  <si>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</si>
  <si>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</si>
  <si>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</si>
  <si>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</si>
  <si>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</si>
  <si>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</si>
  <si>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</si>
  <si>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</si>
  <si>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</si>
  <si>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</si>
  <si>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</si>
  <si>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</si>
  <si>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</si>
  <si>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</si>
  <si>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</si>
  <si>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</si>
  <si>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</si>
  <si>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</si>
  <si>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</si>
  <si>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</si>
  <si>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</si>
  <si>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</si>
  <si>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</si>
  <si>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</si>
  <si>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</si>
  <si>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</si>
  <si>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</si>
  <si>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</si>
  <si>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</si>
  <si>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</si>
  <si>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</si>
  <si>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</si>
  <si>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</si>
  <si>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</si>
  <si>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</si>
  <si>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</si>
  <si>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</si>
  <si>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</si>
  <si>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</si>
  <si>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</si>
  <si>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</si>
  <si>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</si>
  <si>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</si>
  <si>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</si>
  <si>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</si>
  <si>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</si>
  <si>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</si>
  <si>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</si>
  <si>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</si>
  <si>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</si>
  <si>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</si>
  <si>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</si>
  <si>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</si>
  <si>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</si>
  <si>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</si>
  <si>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</si>
  <si>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</si>
  <si>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</si>
  <si>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</si>
  <si>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</si>
  <si>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</si>
  <si>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</si>
  <si>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</si>
  <si>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</si>
  <si>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</si>
  <si>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</si>
  <si>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</si>
  <si>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</si>
  <si>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</si>
  <si>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</si>
  <si>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</si>
  <si>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</si>
  <si>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</si>
  <si>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</si>
  <si>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</si>
  <si>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</si>
  <si>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</si>
  <si>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</si>
  <si>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</si>
  <si>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</si>
  <si>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</si>
  <si>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</si>
  <si>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</si>
  <si>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</si>
  <si>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</si>
  <si>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</si>
  <si>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</si>
  <si>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</si>
  <si>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</si>
  <si>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</si>
  <si>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</si>
  <si>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</si>
  <si>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</si>
  <si>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</si>
  <si>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</si>
  <si>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</si>
  <si>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</si>
  <si>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</si>
  <si>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</si>
  <si>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</si>
  <si>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</si>
  <si>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</si>
  <si>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</si>
  <si>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</si>
  <si>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</si>
  <si>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</si>
  <si>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</si>
  <si>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</si>
  <si>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</si>
  <si>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</si>
  <si>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</si>
  <si>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</si>
  <si>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</si>
  <si>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</si>
  <si>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</si>
  <si>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</si>
  <si>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</si>
  <si>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</si>
  <si>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</si>
  <si>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</si>
  <si>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</si>
  <si>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</si>
  <si>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</si>
  <si>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</si>
  <si>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</si>
  <si>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</si>
  <si>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</si>
  <si>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</si>
  <si>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</si>
  <si>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</si>
  <si>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</si>
  <si>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</si>
  <si>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</si>
  <si>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</si>
  <si>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</si>
  <si>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</si>
  <si>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</si>
  <si>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</si>
  <si>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</si>
  <si>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</si>
  <si>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</si>
  <si>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</si>
  <si>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</si>
  <si>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</si>
  <si>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</si>
  <si>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</si>
  <si>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</si>
  <si>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</si>
  <si>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</si>
  <si>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</si>
  <si>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</si>
  <si>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</si>
  <si>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</si>
  <si>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</si>
  <si>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</si>
  <si>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</si>
  <si>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</si>
  <si>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</si>
  <si>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</si>
  <si>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</si>
  <si>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</si>
  <si>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</si>
  <si>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</si>
  <si>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</si>
  <si>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</si>
  <si>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</si>
  <si>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</si>
  <si>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</si>
  <si>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</si>
  <si>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</si>
  <si>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</si>
  <si>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</si>
  <si>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</si>
  <si>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</si>
  <si>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</si>
  <si>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</si>
  <si>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</si>
  <si>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</si>
  <si>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</si>
  <si>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</si>
  <si>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</si>
  <si>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</si>
  <si>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</si>
  <si>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</si>
  <si>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</si>
  <si>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</si>
  <si>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</si>
  <si>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</si>
  <si>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</si>
  <si>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</si>
  <si>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</si>
  <si>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</si>
  <si>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</si>
  <si>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</si>
  <si>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</si>
  <si>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</si>
  <si>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</si>
  <si>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</si>
  <si>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</si>
  <si>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</si>
  <si>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</si>
  <si>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</si>
  <si>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</si>
  <si>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</si>
  <si>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</si>
  <si>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</si>
  <si>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</si>
  <si>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</si>
  <si>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</si>
  <si>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</si>
  <si>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</si>
  <si>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</si>
  <si>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</si>
  <si>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</si>
  <si>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</si>
  <si>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</si>
  <si>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</si>
  <si>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</si>
  <si>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</si>
  <si>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</si>
  <si>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</si>
  <si>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</si>
  <si>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</si>
  <si>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</si>
  <si>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</si>
  <si>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</si>
  <si>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</si>
  <si>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</si>
  <si>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</si>
  <si>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</si>
  <si>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</si>
  <si>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</si>
  <si>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</si>
  <si>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</si>
  <si>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</si>
  <si>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</si>
  <si>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</si>
  <si>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</si>
  <si>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</si>
  <si>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</si>
  <si>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</si>
  <si>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</si>
  <si>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</si>
  <si>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</si>
  <si>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</si>
  <si>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</si>
  <si>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</si>
  <si>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</si>
  <si>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</si>
  <si>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</si>
  <si>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</si>
  <si>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</si>
  <si>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</si>
  <si>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</si>
  <si>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</si>
  <si>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</si>
  <si>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</si>
  <si>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</si>
  <si>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</si>
  <si>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</si>
  <si>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</si>
  <si>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</si>
  <si>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</si>
  <si>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</si>
  <si>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</si>
  <si>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</si>
  <si>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</si>
  <si>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</si>
  <si>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</si>
  <si>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</si>
  <si>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</si>
  <si>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</si>
  <si>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</si>
  <si>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</si>
  <si>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</si>
  <si>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</si>
  <si>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</si>
  <si>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</si>
  <si>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</si>
  <si>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</si>
  <si>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</si>
  <si>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</si>
  <si>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</si>
  <si>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</si>
  <si>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</si>
  <si>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</si>
  <si>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</si>
  <si>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</si>
  <si>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</si>
  <si>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</si>
  <si>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</si>
  <si>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</si>
  <si>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</si>
  <si>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</si>
  <si>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</si>
  <si>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</si>
  <si>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</si>
  <si>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</si>
  <si>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</si>
  <si>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</si>
  <si>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</si>
  <si>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</si>
  <si>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</si>
  <si>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</si>
  <si>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</si>
  <si>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</si>
  <si>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</si>
  <si>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</si>
  <si>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</si>
  <si>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</si>
  <si>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</si>
  <si>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</si>
  <si>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</si>
  <si>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</si>
  <si>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</si>
  <si>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</si>
  <si>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</si>
  <si>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</si>
  <si>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</si>
  <si>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</si>
  <si>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</si>
  <si>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</si>
  <si>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</si>
  <si>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</si>
  <si>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</si>
  <si>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</si>
  <si>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</si>
  <si>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</si>
  <si>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</si>
  <si>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</si>
  <si>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</si>
  <si>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</si>
  <si>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</si>
  <si>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</si>
  <si>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</si>
  <si>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</si>
  <si>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</si>
  <si>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</si>
  <si>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</si>
  <si>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</si>
  <si>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</si>
  <si>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</si>
  <si>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</si>
  <si>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</si>
  <si>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</si>
  <si>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</si>
  <si>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</si>
  <si>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</si>
  <si>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</si>
  <si>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</si>
  <si>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</si>
  <si>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</si>
  <si>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</si>
  <si>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</si>
  <si>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</si>
  <si>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</si>
  <si>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</si>
  <si>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</si>
  <si>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</si>
  <si>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</si>
  <si>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</si>
  <si>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</si>
  <si>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</si>
  <si>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</si>
  <si>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</si>
  <si>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</si>
  <si>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</si>
  <si>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</si>
  <si>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</si>
  <si>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</si>
  <si>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</si>
  <si>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</si>
  <si>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</si>
  <si>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</si>
  <si>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</si>
  <si>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</si>
  <si>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</si>
  <si>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</si>
  <si>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</si>
  <si>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</si>
  <si>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</si>
  <si>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</si>
  <si>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</si>
  <si>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</si>
  <si>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</si>
  <si>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</si>
  <si>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</si>
  <si>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</si>
  <si>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</si>
  <si>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</si>
  <si>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</si>
  <si>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</si>
  <si>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</si>
  <si>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</si>
  <si>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</si>
  <si>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</si>
  <si>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</si>
  <si>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</si>
  <si>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</si>
  <si>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</si>
  <si>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</si>
  <si>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</si>
  <si>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</si>
  <si>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</si>
  <si>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</si>
  <si>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</si>
  <si>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</si>
  <si>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</si>
  <si>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</si>
  <si>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</si>
  <si>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</si>
  <si>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</si>
  <si>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</si>
  <si>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</si>
  <si>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</si>
  <si>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</si>
  <si>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</si>
  <si>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</si>
  <si>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</si>
  <si>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</si>
  <si>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</si>
  <si>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</si>
  <si>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</si>
  <si>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</si>
  <si>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</si>
  <si>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</si>
  <si>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</si>
  <si>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</si>
  <si>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</si>
  <si>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</si>
  <si>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</si>
  <si>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</si>
  <si>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</si>
  <si>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</si>
  <si>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</si>
  <si>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</si>
  <si>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</si>
  <si>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</si>
  <si>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</si>
  <si>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</si>
  <si>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</si>
  <si>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</si>
  <si>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</si>
  <si>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</si>
  <si>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</si>
  <si>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</si>
  <si>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</si>
  <si>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</si>
  <si>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</si>
  <si>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</si>
  <si>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</si>
  <si>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</si>
  <si>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</si>
  <si>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</si>
  <si>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</si>
  <si>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</si>
  <si>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</si>
  <si>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</si>
  <si>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</si>
  <si>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</si>
  <si>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</si>
  <si>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</si>
  <si>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</si>
  <si>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</si>
  <si>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</si>
  <si>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</si>
  <si>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</si>
  <si>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</si>
  <si>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</si>
  <si>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</si>
  <si>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</si>
  <si>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</si>
  <si>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</si>
  <si>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</si>
  <si>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</si>
  <si>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</si>
  <si>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</si>
  <si>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</si>
  <si>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</si>
  <si>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</si>
  <si>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</si>
  <si>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</si>
  <si>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</si>
  <si>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</si>
  <si>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</si>
  <si>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</si>
  <si>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</si>
  <si>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</si>
  <si>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</si>
  <si>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</si>
  <si>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</si>
  <si>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</si>
  <si>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</si>
  <si>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</si>
  <si>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</si>
  <si>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</si>
  <si>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</si>
  <si>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</si>
  <si>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</si>
  <si>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</si>
  <si>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</si>
  <si>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</si>
  <si>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</si>
  <si>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</si>
  <si>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</si>
  <si>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</si>
  <si>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</si>
  <si>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</si>
  <si>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</si>
  <si>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</si>
  <si>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</si>
  <si>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</si>
  <si>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</si>
  <si>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</si>
  <si>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</si>
  <si>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</si>
  <si>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</si>
  <si>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</si>
  <si>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</si>
  <si>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</si>
  <si>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</si>
  <si>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</si>
  <si>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</si>
  <si>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</si>
  <si>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</si>
  <si>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</si>
  <si>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</si>
  <si>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</si>
  <si>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</si>
  <si>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</si>
  <si>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</si>
  <si>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</si>
  <si>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</si>
  <si>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</si>
  <si>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</si>
  <si>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</si>
  <si>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</si>
  <si>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</si>
  <si>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</si>
  <si>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</si>
  <si>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</si>
  <si>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</si>
  <si>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</si>
  <si>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</si>
  <si>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</si>
  <si>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</si>
  <si>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</si>
  <si>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</si>
  <si>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</si>
  <si>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</si>
  <si>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</si>
  <si>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</si>
  <si>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</si>
  <si>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</si>
  <si>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</si>
  <si>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</si>
  <si>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</si>
  <si>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</si>
  <si>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</si>
  <si>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</si>
  <si>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</si>
  <si>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</si>
  <si>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</si>
  <si>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</si>
  <si>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</si>
  <si>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</si>
  <si>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</si>
  <si>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</si>
  <si>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</si>
  <si>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</si>
  <si>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</si>
  <si>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</si>
  <si>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</si>
  <si>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</si>
  <si>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</si>
  <si>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</si>
  <si>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</si>
  <si>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</si>
  <si>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</si>
  <si>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</si>
  <si>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</si>
  <si>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</si>
  <si>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</si>
  <si>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</si>
  <si>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</si>
  <si>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</si>
  <si>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</si>
  <si>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</si>
  <si>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</si>
  <si>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</si>
  <si>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</si>
  <si>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</si>
  <si>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</si>
  <si>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</si>
  <si>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</si>
  <si>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</si>
  <si>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</si>
  <si>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</si>
  <si>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</si>
  <si>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</si>
  <si>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</si>
  <si>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</si>
  <si>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</si>
  <si>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</si>
  <si>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</si>
  <si>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</si>
  <si>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</si>
  <si>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</si>
  <si>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</si>
  <si>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</si>
  <si>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</si>
  <si>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</si>
  <si>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</si>
  <si>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</si>
  <si>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</si>
  <si>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</si>
  <si>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</si>
  <si>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</si>
  <si>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</si>
  <si>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</si>
  <si>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</si>
  <si>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</si>
  <si>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</si>
  <si>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</si>
  <si>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</si>
  <si>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</si>
  <si>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</si>
  <si>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</si>
  <si>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</si>
  <si>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</si>
  <si>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</si>
  <si>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</si>
  <si>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</si>
  <si>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</si>
  <si>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</si>
  <si>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</si>
  <si>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</si>
  <si>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</si>
  <si>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</si>
  <si>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</si>
  <si>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</si>
  <si>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</si>
  <si>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</si>
  <si>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</si>
  <si>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</si>
  <si>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</si>
  <si>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</si>
  <si>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</si>
  <si>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</si>
  <si>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</si>
  <si>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</si>
  <si>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</si>
  <si>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</si>
  <si>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</si>
  <si>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</si>
  <si>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</si>
  <si>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</si>
  <si>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</si>
  <si>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</si>
  <si>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</si>
  <si>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</si>
  <si>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</si>
  <si>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</si>
  <si>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</si>
  <si>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</si>
  <si>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</si>
  <si>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</si>
  <si>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</si>
  <si>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</si>
  <si>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</si>
  <si>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</si>
  <si>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</si>
  <si>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</si>
  <si>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</si>
  <si>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</si>
  <si>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</si>
  <si>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</si>
  <si>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</si>
  <si>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</si>
  <si>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</si>
  <si>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</si>
  <si>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</si>
  <si>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</si>
  <si>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</si>
  <si>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</si>
  <si>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</si>
  <si>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</si>
  <si>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</si>
  <si>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</si>
  <si>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</si>
  <si>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</si>
  <si>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</si>
  <si>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</si>
  <si>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</si>
  <si>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</si>
  <si>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</si>
  <si>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</si>
  <si>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</si>
  <si>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</si>
  <si>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</si>
  <si>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</si>
  <si>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</si>
  <si>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</si>
  <si>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</si>
  <si>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</si>
  <si>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</si>
  <si>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</si>
  <si>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</si>
  <si>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</si>
  <si>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</si>
  <si>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</si>
  <si>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</si>
  <si>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</si>
  <si>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</si>
  <si>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</si>
  <si>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</si>
  <si>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</si>
  <si>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</si>
  <si>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</si>
  <si>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</si>
  <si>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</si>
  <si>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</si>
  <si>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</si>
  <si>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</si>
  <si>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</si>
  <si>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</si>
  <si>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</si>
  <si>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</si>
  <si>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</si>
  <si>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</si>
  <si>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</si>
  <si>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</si>
  <si>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</si>
  <si>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</si>
  <si>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</si>
  <si>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</si>
  <si>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</si>
  <si>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</si>
  <si>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</si>
  <si>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</si>
  <si>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</si>
  <si>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</si>
  <si>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</si>
  <si>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</si>
  <si>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</si>
  <si>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</si>
  <si>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</si>
  <si>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</si>
  <si>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</si>
  <si>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</si>
  <si>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</si>
  <si>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</si>
  <si>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</si>
  <si>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</si>
  <si>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</si>
  <si>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</si>
  <si>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</si>
  <si>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</si>
  <si>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</si>
  <si>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</si>
  <si>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</si>
  <si>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</si>
  <si>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</si>
  <si>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</si>
  <si>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</si>
  <si>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</si>
  <si>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</si>
  <si>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</si>
  <si>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</si>
  <si>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</si>
  <si>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</si>
  <si>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</si>
  <si>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</si>
  <si>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</si>
  <si>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</si>
  <si>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</si>
  <si>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</si>
  <si>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</si>
  <si>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</si>
  <si>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</si>
  <si>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</si>
  <si>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</si>
  <si>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</si>
  <si>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</si>
  <si>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</si>
  <si>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</si>
  <si>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</si>
  <si>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</si>
  <si>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</si>
  <si>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</si>
  <si>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</si>
  <si>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</si>
  <si>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</si>
  <si>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</si>
  <si>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</si>
  <si>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</si>
  <si>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</si>
  <si>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</si>
  <si>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</si>
  <si>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</si>
  <si>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</si>
  <si>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</si>
  <si>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</si>
  <si>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</si>
  <si>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</si>
  <si>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</si>
  <si>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</si>
  <si>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</si>
  <si>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</si>
  <si>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</si>
  <si>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</si>
  <si>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</si>
  <si>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</si>
  <si>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</si>
  <si>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</si>
  <si>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</si>
  <si>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</si>
  <si>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</si>
  <si>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</si>
  <si>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</si>
  <si>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</si>
  <si>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</si>
  <si>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</si>
  <si>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</si>
  <si>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</si>
  <si>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</si>
  <si>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</si>
  <si>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</si>
  <si>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</si>
  <si>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</si>
  <si>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</si>
  <si>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</si>
  <si>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</si>
  <si>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</si>
  <si>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</si>
  <si>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</si>
  <si>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</si>
  <si>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</si>
  <si>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</si>
  <si>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</si>
  <si>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</si>
  <si>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</si>
  <si>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</si>
  <si>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</si>
  <si>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</si>
  <si>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</si>
  <si>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</si>
  <si>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</si>
  <si>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</si>
  <si>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</si>
  <si>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</si>
  <si>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</si>
  <si>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</si>
  <si>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</si>
  <si>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</si>
  <si>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</si>
  <si>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</si>
  <si>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</si>
  <si>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</si>
  <si>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</si>
  <si>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</si>
  <si>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</si>
  <si>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</si>
  <si>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</si>
  <si>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</si>
  <si>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</si>
  <si>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</si>
  <si>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</si>
  <si>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</si>
  <si>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</si>
  <si>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</si>
  <si>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</si>
  <si>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</si>
  <si>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</si>
  <si>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</si>
  <si>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</si>
  <si>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</si>
  <si>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</si>
  <si>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</si>
  <si>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</si>
  <si>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</si>
  <si>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</si>
  <si>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</si>
  <si>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</si>
  <si>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</si>
  <si>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</si>
  <si>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</si>
  <si>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</si>
  <si>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</si>
  <si>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</si>
  <si>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</si>
  <si>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</si>
  <si>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</si>
  <si>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</si>
  <si>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</si>
  <si>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</si>
  <si>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</si>
  <si>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</si>
  <si>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</si>
  <si>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</si>
  <si>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</si>
  <si>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</si>
  <si>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</si>
  <si>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</si>
  <si>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</si>
  <si>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</si>
  <si>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</si>
  <si>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</si>
  <si>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</si>
  <si>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</si>
  <si>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</si>
  <si>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</si>
  <si>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</si>
  <si>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</si>
  <si>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</si>
  <si>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</si>
  <si>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</si>
  <si>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</si>
  <si>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</si>
  <si>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</si>
  <si>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</si>
  <si>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</si>
  <si>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</si>
  <si>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</si>
  <si>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</si>
  <si>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</si>
  <si>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</si>
  <si>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</si>
  <si>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</si>
  <si>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</si>
  <si>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</si>
  <si>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</si>
  <si>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</si>
  <si>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</si>
  <si>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</si>
  <si>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</si>
  <si>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</si>
  <si>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</si>
  <si>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</si>
  <si>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</si>
  <si>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</si>
  <si>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</si>
  <si>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</si>
  <si>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</si>
  <si>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</si>
  <si>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</si>
  <si>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</si>
  <si>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</si>
  <si>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</si>
  <si>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</si>
  <si>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</si>
  <si>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</si>
  <si>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</si>
  <si>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</si>
  <si>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</si>
  <si>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</si>
  <si>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</si>
  <si>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</si>
  <si>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</si>
  <si>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</si>
  <si>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</si>
  <si>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</si>
  <si>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</si>
  <si>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</si>
  <si>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</si>
  <si>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</si>
  <si>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</si>
  <si>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</si>
  <si>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</si>
  <si>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</si>
  <si>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</si>
  <si>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</si>
  <si>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</si>
  <si>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</si>
  <si>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</si>
  <si>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</si>
  <si>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</si>
  <si>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</si>
  <si>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</si>
  <si>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</si>
  <si>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</si>
  <si>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</si>
  <si>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</si>
  <si>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</si>
  <si>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</si>
  <si>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</si>
  <si>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</si>
  <si>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</si>
  <si>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</si>
  <si>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</si>
  <si>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</si>
  <si>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</si>
  <si>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</si>
  <si>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</si>
  <si>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</si>
  <si>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</si>
  <si>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</si>
  <si>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</si>
  <si>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</si>
  <si>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</si>
  <si>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</si>
  <si>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</si>
  <si>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</si>
  <si>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</si>
  <si>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</si>
  <si>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</si>
  <si>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</si>
  <si>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</si>
  <si>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</si>
  <si>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</si>
  <si>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</si>
  <si>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</si>
  <si>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</si>
  <si>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</si>
  <si>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</si>
  <si>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</si>
  <si>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</si>
  <si>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</si>
  <si>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</si>
  <si>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</si>
  <si>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</si>
  <si>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</si>
  <si>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</si>
  <si>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</si>
  <si>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</si>
  <si>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</si>
  <si>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</si>
  <si>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</si>
  <si>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</si>
  <si>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</si>
  <si>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</si>
  <si>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</si>
  <si>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</si>
  <si>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</si>
  <si>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</si>
  <si>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</si>
  <si>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</si>
  <si>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</si>
  <si>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</si>
  <si>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</si>
  <si>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</si>
  <si>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</si>
  <si>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</si>
  <si>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</si>
  <si>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</si>
  <si>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</si>
  <si>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</si>
  <si>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</si>
  <si>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</si>
  <si>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</si>
  <si>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</si>
  <si>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</si>
  <si>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</si>
  <si>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</si>
  <si>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</si>
  <si>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</si>
  <si>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</si>
  <si>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</si>
  <si>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</si>
  <si>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</si>
  <si>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</si>
  <si>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</si>
  <si>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</si>
  <si>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</si>
  <si>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</si>
  <si>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</si>
  <si>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</si>
  <si>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</si>
  <si>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</si>
  <si>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</si>
  <si>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</si>
  <si>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</si>
  <si>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</si>
  <si>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</si>
  <si>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</si>
  <si>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</si>
  <si>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</si>
  <si>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</si>
  <si>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</si>
  <si>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</si>
  <si>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</si>
  <si>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</si>
  <si>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</si>
  <si>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</si>
  <si>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</si>
  <si>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</si>
  <si>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</si>
  <si>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</si>
  <si>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</si>
  <si>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</si>
  <si>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</si>
  <si>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</si>
  <si>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</si>
  <si>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</si>
  <si>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</si>
  <si>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</si>
  <si>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</si>
  <si>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</si>
  <si>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</si>
  <si>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</si>
  <si>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</si>
  <si>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</si>
  <si>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</si>
  <si>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</si>
  <si>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</si>
  <si>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</si>
  <si>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</si>
  <si>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</si>
  <si>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</si>
  <si>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</si>
  <si>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</si>
  <si>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</si>
  <si>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</si>
  <si>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</si>
  <si>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</si>
  <si>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</si>
  <si>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</si>
  <si>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</si>
  <si>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</si>
  <si>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</si>
  <si>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</si>
  <si>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</si>
  <si>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</si>
  <si>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</si>
  <si>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</si>
  <si>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</si>
  <si>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</si>
  <si>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</si>
  <si>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</si>
  <si>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</si>
  <si>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</si>
  <si>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</si>
  <si>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</si>
  <si>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</si>
  <si>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</si>
  <si>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</si>
  <si>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</si>
  <si>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</si>
  <si>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</si>
  <si>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</si>
  <si>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</si>
  <si>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</si>
  <si>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</si>
  <si>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</si>
  <si>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</si>
  <si>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</si>
  <si>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</si>
  <si>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</si>
  <si>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</si>
  <si>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</si>
  <si>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</si>
  <si>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</si>
  <si>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</si>
  <si>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</si>
  <si>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</si>
  <si>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</si>
  <si>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</si>
  <si>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</si>
  <si>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</si>
  <si>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</si>
  <si>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</si>
  <si>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</si>
  <si>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</si>
  <si>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</si>
  <si>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</si>
  <si>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</si>
  <si>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</si>
  <si>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</si>
  <si>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</si>
  <si>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</si>
  <si>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</si>
  <si>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</si>
  <si>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</si>
  <si>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</si>
  <si>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</si>
  <si>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</si>
  <si>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</si>
  <si>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</si>
  <si>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</si>
  <si>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</si>
  <si>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</si>
  <si>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</si>
  <si>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</si>
  <si>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</si>
  <si>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</si>
  <si>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</si>
  <si>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</si>
  <si>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</si>
  <si>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</si>
  <si>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</si>
  <si>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</si>
  <si>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</si>
  <si>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</si>
  <si>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</si>
  <si>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</si>
  <si>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</si>
  <si>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</si>
  <si>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</si>
  <si>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</si>
  <si>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</si>
  <si>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</si>
  <si>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</si>
  <si>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</si>
  <si>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</si>
  <si>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</si>
  <si>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</si>
  <si>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</si>
  <si>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</si>
  <si>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</si>
  <si>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</si>
  <si>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</si>
  <si>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</si>
  <si>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</si>
  <si>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</si>
  <si>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</si>
  <si>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</si>
  <si>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</si>
  <si>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</si>
  <si>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</si>
  <si>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</si>
  <si>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</si>
  <si>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</si>
  <si>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</si>
  <si>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</si>
  <si>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</si>
  <si>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</si>
  <si>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</si>
  <si>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</si>
  <si>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</si>
  <si>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</si>
  <si>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</si>
  <si>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</si>
  <si>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</si>
  <si>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</si>
  <si>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</si>
  <si>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</si>
  <si>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</si>
  <si>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</si>
  <si>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</si>
  <si>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</si>
  <si>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</si>
  <si>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</si>
  <si>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</si>
  <si>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</si>
  <si>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</si>
  <si>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</si>
  <si>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</si>
  <si>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</si>
  <si>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</si>
  <si>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</si>
  <si>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</si>
  <si>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</si>
  <si>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</si>
  <si>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</si>
  <si>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</si>
  <si>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</si>
  <si>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</si>
  <si>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</si>
  <si>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</si>
  <si>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</si>
  <si>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</si>
  <si>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</si>
  <si>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</si>
  <si>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</si>
  <si>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</si>
  <si>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</si>
  <si>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</si>
  <si>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</si>
  <si>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</si>
  <si>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</si>
  <si>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</si>
  <si>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</si>
  <si>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</si>
  <si>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</si>
  <si>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</si>
  <si>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</si>
  <si>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</si>
  <si>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</si>
  <si>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</si>
  <si>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</si>
  <si>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</si>
  <si>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</si>
  <si>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</si>
  <si>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</si>
  <si>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</si>
  <si>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</si>
  <si>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</si>
  <si>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</si>
  <si>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</si>
  <si>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</si>
  <si>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</si>
  <si>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</si>
  <si>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</si>
  <si>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</si>
  <si>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</si>
  <si>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</si>
  <si>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</si>
  <si>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</si>
  <si>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</si>
  <si>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</si>
  <si>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</si>
  <si>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</si>
  <si>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</si>
  <si>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</si>
  <si>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</si>
  <si>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</si>
  <si>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</si>
  <si>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</si>
  <si>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</si>
  <si>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</si>
  <si>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</si>
  <si>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</si>
  <si>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</si>
  <si>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</si>
  <si>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</si>
  <si>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</si>
  <si>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</si>
  <si>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</si>
  <si>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</si>
  <si>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</si>
  <si>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</si>
  <si>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</si>
  <si>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</si>
  <si>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</si>
  <si>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</si>
  <si>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</si>
  <si>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</si>
  <si>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</si>
  <si>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</si>
  <si>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</si>
  <si>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</si>
  <si>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</si>
  <si>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</si>
  <si>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</si>
  <si>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</si>
  <si>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</si>
  <si>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</si>
  <si>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</si>
  <si>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</si>
  <si>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</si>
  <si>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</si>
  <si>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</si>
  <si>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</si>
  <si>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</si>
  <si>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</si>
  <si>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</si>
  <si>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</si>
  <si>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</si>
  <si>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</si>
  <si>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</si>
  <si>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</si>
  <si>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</si>
  <si>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</si>
  <si>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</si>
  <si>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</si>
  <si>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</si>
  <si>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</si>
  <si>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</si>
  <si>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</si>
  <si>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</si>
  <si>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</si>
  <si>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</si>
  <si>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</si>
  <si>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</si>
  <si>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</si>
  <si>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</si>
  <si>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</si>
  <si>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</si>
  <si>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</si>
  <si>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</si>
  <si>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</si>
  <si>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</si>
  <si>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</si>
  <si>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</si>
  <si>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</si>
  <si>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</si>
  <si>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</si>
  <si>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</si>
  <si>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</si>
  <si>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</si>
  <si>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</si>
  <si>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</si>
  <si>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</si>
  <si>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</si>
  <si>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</si>
  <si>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</si>
  <si>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</si>
  <si>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</si>
  <si>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</si>
  <si>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</si>
  <si>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</si>
  <si>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</si>
  <si>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</si>
  <si>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</si>
  <si>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</si>
  <si>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</si>
  <si>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</si>
  <si>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</si>
  <si>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</si>
  <si>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</si>
  <si>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</si>
  <si>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</si>
  <si>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</si>
  <si>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</si>
  <si>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</si>
  <si>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</si>
  <si>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</si>
  <si>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</si>
  <si>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</si>
  <si>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</si>
  <si>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</si>
  <si>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</si>
  <si>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</si>
  <si>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</si>
  <si>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</si>
  <si>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</si>
  <si>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</si>
  <si>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</si>
  <si>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</si>
  <si>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</si>
  <si>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</si>
  <si>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</si>
  <si>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</si>
  <si>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</si>
  <si>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</si>
  <si>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</si>
  <si>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</si>
  <si>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</si>
  <si>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</si>
  <si>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</si>
  <si>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</si>
  <si>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</si>
  <si>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</si>
  <si>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</si>
  <si>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</si>
  <si>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</si>
  <si>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</si>
  <si>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</si>
  <si>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</si>
  <si>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</si>
  <si>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</si>
  <si>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</si>
  <si>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</si>
  <si>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</si>
  <si>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</si>
  <si>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</si>
  <si>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</si>
  <si>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</si>
  <si>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</si>
  <si>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</si>
  <si>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</si>
  <si>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</si>
  <si>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</si>
  <si>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</si>
  <si>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</si>
  <si>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</si>
  <si>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</si>
  <si>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</si>
  <si>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</si>
  <si>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</si>
  <si>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</si>
  <si>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</si>
  <si>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</si>
  <si>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</si>
  <si>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</si>
  <si>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</si>
  <si>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</si>
  <si>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</si>
  <si>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</si>
  <si>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</si>
  <si>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</si>
  <si>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</si>
  <si>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</si>
  <si>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</si>
  <si>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</si>
  <si>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</si>
  <si>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</si>
  <si>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</si>
  <si>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</si>
  <si>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</si>
  <si>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</si>
  <si>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</si>
  <si>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</si>
  <si>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</si>
  <si>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</si>
  <si>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</si>
  <si>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</si>
  <si>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</si>
  <si>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</si>
  <si>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</si>
  <si>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</si>
  <si>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</si>
  <si>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</si>
  <si>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</si>
  <si>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</si>
  <si>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</si>
  <si>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</si>
  <si>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</si>
  <si>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</si>
  <si>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</si>
  <si>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</si>
  <si>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</si>
  <si>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</si>
  <si>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</si>
  <si>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</si>
  <si>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</si>
  <si>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</si>
  <si>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</si>
  <si>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</si>
  <si>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</si>
  <si>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</si>
  <si>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</si>
  <si>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</si>
  <si>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</si>
  <si>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</si>
  <si>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</si>
  <si>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</si>
  <si>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</si>
  <si>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</si>
  <si>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</si>
  <si>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</si>
  <si>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</si>
  <si>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</si>
  <si>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</si>
  <si>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</si>
  <si>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</si>
  <si>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</si>
  <si>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</si>
  <si>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</si>
  <si>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</si>
  <si>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</si>
  <si>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</si>
  <si>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</si>
  <si>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</si>
  <si>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</si>
  <si>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</si>
  <si>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</si>
  <si>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</si>
  <si>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</si>
  <si>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</si>
  <si>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</si>
  <si>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</si>
  <si>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</si>
  <si>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</si>
  <si>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</si>
  <si>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</si>
  <si>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</si>
  <si>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</si>
  <si>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</si>
  <si>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</si>
  <si>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</si>
  <si>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</si>
  <si>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</si>
  <si>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</si>
  <si>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</si>
  <si>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</si>
  <si>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</si>
  <si>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</si>
  <si>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</si>
  <si>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</si>
  <si>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</si>
  <si>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</si>
  <si>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</si>
  <si>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</si>
  <si>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</si>
  <si>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</si>
  <si>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</si>
  <si>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</si>
  <si>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</si>
  <si>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</si>
  <si>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</si>
  <si>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</si>
  <si>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</si>
  <si>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</si>
  <si>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</si>
  <si>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</si>
  <si>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</si>
  <si>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</si>
  <si>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</si>
  <si>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</si>
  <si>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</si>
  <si>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</si>
  <si>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</si>
  <si>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</si>
  <si>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</si>
  <si>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</si>
  <si>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</si>
  <si>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</si>
  <si>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</si>
  <si>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</si>
  <si>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</si>
  <si>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</si>
  <si>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</si>
  <si>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</si>
  <si>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</si>
  <si>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</si>
  <si>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</si>
  <si>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</si>
  <si>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</si>
  <si>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</si>
  <si>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</si>
  <si>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</si>
  <si>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</si>
  <si>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</si>
  <si>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</si>
  <si>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</si>
  <si>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</si>
  <si>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</si>
  <si>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</si>
  <si>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</si>
  <si>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</si>
  <si>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</si>
  <si>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</si>
  <si>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</si>
  <si>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</si>
  <si>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</si>
  <si>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</si>
  <si>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</si>
  <si>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</si>
  <si>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</si>
  <si>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</si>
  <si>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</si>
  <si>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</si>
  <si>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</si>
  <si>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</si>
  <si>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</si>
  <si>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</si>
  <si>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</si>
  <si>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</si>
  <si>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</si>
  <si>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</si>
  <si>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</si>
  <si>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</si>
  <si>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</si>
  <si>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</si>
  <si>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</si>
  <si>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</si>
  <si>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</si>
  <si>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</si>
  <si>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</si>
  <si>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</si>
  <si>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</si>
  <si>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</si>
  <si>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</si>
  <si>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</si>
  <si>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</si>
  <si>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</si>
  <si>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</si>
  <si>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</si>
  <si>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</si>
  <si>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</si>
  <si>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</si>
  <si>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</si>
  <si>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</si>
  <si>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</si>
  <si>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</si>
  <si>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</si>
  <si>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</si>
  <si>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</si>
  <si>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</si>
  <si>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</si>
  <si>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</si>
  <si>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</si>
  <si>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</si>
  <si>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</si>
  <si>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</si>
  <si>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</si>
  <si>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</si>
  <si>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</si>
  <si>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</si>
  <si>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</si>
  <si>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</si>
  <si>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</si>
  <si>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</si>
  <si>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</si>
  <si>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</si>
  <si>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</si>
  <si>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</si>
  <si>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</si>
  <si>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</si>
  <si>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</si>
  <si>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</si>
  <si>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</si>
  <si>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</si>
  <si>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</si>
  <si>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</si>
  <si>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</si>
  <si>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</si>
  <si>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</si>
  <si>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</si>
  <si>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</si>
  <si>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</si>
  <si>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</si>
  <si>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</si>
  <si>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</si>
  <si>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</si>
  <si>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</si>
  <si>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</si>
  <si>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</si>
  <si>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</si>
  <si>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</si>
  <si>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</si>
  <si>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</si>
  <si>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</si>
  <si>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</si>
  <si>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</si>
  <si>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</si>
  <si>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</si>
  <si>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</si>
  <si>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</si>
  <si>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</si>
  <si>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</si>
  <si>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</si>
  <si>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</si>
  <si>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</si>
  <si>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</si>
  <si>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</si>
  <si>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</si>
  <si>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</si>
  <si>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</si>
  <si>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</si>
  <si>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</si>
  <si>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</si>
  <si>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</si>
  <si>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</si>
  <si>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</si>
  <si>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</si>
  <si>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</si>
  <si>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</si>
  <si>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</si>
  <si>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</si>
  <si>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</si>
  <si>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</si>
  <si>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</si>
  <si>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</si>
  <si>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</si>
  <si>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</si>
  <si>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</si>
  <si>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</si>
  <si>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</si>
  <si>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</si>
  <si>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</si>
  <si>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</si>
  <si>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</si>
  <si>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</si>
  <si>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</si>
  <si>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</si>
  <si>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</si>
  <si>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</si>
  <si>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</si>
  <si>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</si>
  <si>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</si>
  <si>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</si>
  <si>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</si>
  <si>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</si>
  <si>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</si>
  <si>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</si>
  <si>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</si>
  <si>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</si>
  <si>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</si>
  <si>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</si>
  <si>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</si>
  <si>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</si>
  <si>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</si>
  <si>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</si>
  <si>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</si>
  <si>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</si>
  <si>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</si>
  <si>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</si>
  <si>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</si>
  <si>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</si>
  <si>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</si>
  <si>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</si>
  <si>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</si>
  <si>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</si>
  <si>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</si>
  <si>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</si>
  <si>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</si>
  <si>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</si>
  <si>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</si>
  <si>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</si>
  <si>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</si>
  <si>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</si>
  <si>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</si>
  <si>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</si>
  <si>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</si>
  <si>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</si>
  <si>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</si>
  <si>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</si>
  <si>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</si>
  <si>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</si>
  <si>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</si>
  <si>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</si>
  <si>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</si>
  <si>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</si>
  <si>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</si>
  <si>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</si>
  <si>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</si>
  <si>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</si>
  <si>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</si>
  <si>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</si>
  <si>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</si>
  <si>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</si>
  <si>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</si>
  <si>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</si>
  <si>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</si>
  <si>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</si>
  <si>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</si>
  <si>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</si>
  <si>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</si>
  <si>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</si>
  <si>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</si>
  <si>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</si>
  <si>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</si>
  <si>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</si>
  <si>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</si>
  <si>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</si>
  <si>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</si>
  <si>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</si>
  <si>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</si>
  <si>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</si>
  <si>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</si>
  <si>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</si>
  <si>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</si>
  <si>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</si>
  <si>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</si>
  <si>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</si>
  <si>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</si>
  <si>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</si>
  <si>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</si>
  <si>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</si>
  <si>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</si>
  <si>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</si>
  <si>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</si>
  <si>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</si>
  <si>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</si>
  <si>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</si>
  <si>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</si>
  <si>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</si>
  <si>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</si>
  <si>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</si>
  <si>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</si>
  <si>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</si>
  <si>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</si>
  <si>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</si>
  <si>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</si>
  <si>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</si>
  <si>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</si>
  <si>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</si>
  <si>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</si>
  <si>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</si>
  <si>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</si>
  <si>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</si>
  <si>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</si>
  <si>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</si>
  <si>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</si>
  <si>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</si>
  <si>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</si>
  <si>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</si>
  <si>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</si>
  <si>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</si>
  <si>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</si>
  <si>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</si>
  <si>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</si>
  <si>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</si>
  <si>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</si>
  <si>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</si>
  <si>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</si>
  <si>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</si>
  <si>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</si>
  <si>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</si>
  <si>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</si>
  <si>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</si>
  <si>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</si>
  <si>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</si>
  <si>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</si>
  <si>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</si>
  <si>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</si>
  <si>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</si>
  <si>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</si>
  <si>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</si>
  <si>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</si>
  <si>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</si>
  <si>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</si>
  <si>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</si>
  <si>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</si>
  <si>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</si>
  <si>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</si>
  <si>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</si>
  <si>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</si>
  <si>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</si>
  <si>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</si>
  <si>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</si>
  <si>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</si>
  <si>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</si>
  <si>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</si>
  <si>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</si>
  <si>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</si>
  <si>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</si>
  <si>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</si>
  <si>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</si>
  <si>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</si>
  <si>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</si>
  <si>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</si>
  <si>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</si>
  <si>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</si>
  <si>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</si>
  <si>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</si>
  <si>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</si>
  <si>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</si>
  <si>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</si>
  <si>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</si>
  <si>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</si>
  <si>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</si>
  <si>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</si>
  <si>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</si>
  <si>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</si>
  <si>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</si>
  <si>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</si>
  <si>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</si>
  <si>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</si>
  <si>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</si>
  <si>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</si>
  <si>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</si>
  <si>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</si>
  <si>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</si>
  <si>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</si>
  <si>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</si>
  <si>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</si>
  <si>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</si>
  <si>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</si>
  <si>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</si>
  <si>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</si>
  <si>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</si>
  <si>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</si>
  <si>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</si>
  <si>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</si>
  <si>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</si>
  <si>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</si>
  <si>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</si>
  <si>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</si>
  <si>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</si>
  <si>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</si>
  <si>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</si>
  <si>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</si>
  <si>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</si>
  <si>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</si>
  <si>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</si>
  <si>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</si>
  <si>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</si>
  <si>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</si>
  <si>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</si>
  <si>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</si>
  <si>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</si>
  <si>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</si>
  <si>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</si>
  <si>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</si>
  <si>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</si>
  <si>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</si>
  <si>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</si>
  <si>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</si>
  <si>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</si>
  <si>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</si>
  <si>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</si>
  <si>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</si>
  <si>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</si>
  <si>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</si>
  <si>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</si>
  <si>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</si>
  <si>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</si>
  <si>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</si>
  <si>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</si>
  <si>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</si>
  <si>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</si>
  <si>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</si>
  <si>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</si>
  <si>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</si>
  <si>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</si>
  <si>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</si>
  <si>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</si>
  <si>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</si>
  <si>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</si>
  <si>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</si>
  <si>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</si>
  <si>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</si>
  <si>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</si>
  <si>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</si>
  <si>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</si>
  <si>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</si>
  <si>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</si>
  <si>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</si>
  <si>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</si>
  <si>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</si>
  <si>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</si>
  <si>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</si>
  <si>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</si>
  <si>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</si>
  <si>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</si>
  <si>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</si>
  <si>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</si>
  <si>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</si>
  <si>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</si>
  <si>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</si>
  <si>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</si>
  <si>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</si>
  <si>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</si>
  <si>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</si>
  <si>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</si>
  <si>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</si>
  <si>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</si>
  <si>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</si>
  <si>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</si>
  <si>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</si>
  <si>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</si>
  <si>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</si>
  <si>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</si>
  <si>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</si>
  <si>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</si>
  <si>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</si>
  <si>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</si>
  <si>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</si>
  <si>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</si>
  <si>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</si>
  <si>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</si>
  <si>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</si>
  <si>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</si>
  <si>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</si>
  <si>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</si>
  <si>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</si>
  <si>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</si>
  <si>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</si>
  <si>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</si>
  <si>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</si>
  <si>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</si>
  <si>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</si>
  <si>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</si>
  <si>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</si>
  <si>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</si>
  <si>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</si>
  <si>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</si>
  <si>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</si>
  <si>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</si>
  <si>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</si>
  <si>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</si>
  <si>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</si>
  <si>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</si>
  <si>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</si>
  <si>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</si>
  <si>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</si>
  <si>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</si>
  <si>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</si>
  <si>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</si>
  <si>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</si>
  <si>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</si>
  <si>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</si>
  <si>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</si>
  <si>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</si>
  <si>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</si>
  <si>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</si>
  <si>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</si>
  <si>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</si>
  <si>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</si>
  <si>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</si>
  <si>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</si>
  <si>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</si>
  <si>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</si>
  <si>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</si>
  <si>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</si>
  <si>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</si>
  <si>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</si>
  <si>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</si>
  <si>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</si>
  <si>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</si>
  <si>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</si>
  <si>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</si>
  <si>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</si>
  <si>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</si>
  <si>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</si>
  <si>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</si>
  <si>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</si>
  <si>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</si>
  <si>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</si>
  <si>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</si>
  <si>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</si>
  <si>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</si>
  <si>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</si>
  <si>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</si>
  <si>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</si>
  <si>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</si>
  <si>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</si>
  <si>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</si>
  <si>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</si>
  <si>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</si>
  <si>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</si>
  <si>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</si>
  <si>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</si>
  <si>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</si>
  <si>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</si>
  <si>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</si>
  <si>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</si>
  <si>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</si>
  <si>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</si>
  <si>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</si>
  <si>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</si>
  <si>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</si>
  <si>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</si>
  <si>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</si>
  <si>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</si>
  <si>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</si>
  <si>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</si>
  <si>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</si>
  <si>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</si>
  <si>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</si>
  <si>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</si>
  <si>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</si>
  <si>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</si>
  <si>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</si>
  <si>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</si>
  <si>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</si>
  <si>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</si>
  <si>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</si>
  <si>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</si>
  <si>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</si>
  <si>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</si>
  <si>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</si>
  <si>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</si>
  <si>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</si>
  <si>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</si>
  <si>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</si>
  <si>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</si>
  <si>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</si>
  <si>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</si>
  <si>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</si>
  <si>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</si>
  <si>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</si>
  <si>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</si>
  <si>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</si>
  <si>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</si>
  <si>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</si>
  <si>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</si>
  <si>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</si>
  <si>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</si>
  <si>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</si>
  <si>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</si>
  <si>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</si>
  <si>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</si>
  <si>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</si>
  <si>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</si>
  <si>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</si>
  <si>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</si>
  <si>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</si>
  <si>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</si>
  <si>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</si>
  <si>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</si>
  <si>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</si>
  <si>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</si>
  <si>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</si>
  <si>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</si>
  <si>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</si>
  <si>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</si>
  <si>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</si>
  <si>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</si>
  <si>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</si>
  <si>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</si>
  <si>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</si>
  <si>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</si>
  <si>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</si>
  <si>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</si>
  <si>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</si>
  <si>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</si>
  <si>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</si>
  <si>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</si>
  <si>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</si>
  <si>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</si>
  <si>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</si>
  <si>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</si>
  <si>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</si>
  <si>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</si>
  <si>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</si>
  <si>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</si>
  <si>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</si>
  <si>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</si>
  <si>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</si>
  <si>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</si>
  <si>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</si>
  <si>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</si>
  <si>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</si>
  <si>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</si>
  <si>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</si>
  <si>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</si>
  <si>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</si>
  <si>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</si>
  <si>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</si>
  <si>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</si>
  <si>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</si>
  <si>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</si>
  <si>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</si>
  <si>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</si>
  <si>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</si>
  <si>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</si>
  <si>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</si>
  <si>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</si>
  <si>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</si>
  <si>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</si>
  <si>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</si>
  <si>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</si>
  <si>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</si>
  <si>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</si>
  <si>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</si>
  <si>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</si>
  <si>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</si>
  <si>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</si>
  <si>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</si>
  <si>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</si>
  <si>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</si>
  <si>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</si>
  <si>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</si>
  <si>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</si>
  <si>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</si>
  <si>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</si>
  <si>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</si>
  <si>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</si>
  <si>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</si>
  <si>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</si>
  <si>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</si>
  <si>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</si>
  <si>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</si>
  <si>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</si>
  <si>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</si>
  <si>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</si>
  <si>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</si>
  <si>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</si>
  <si>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</si>
  <si>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</si>
  <si>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</si>
  <si>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</si>
  <si>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</si>
  <si>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</si>
  <si>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</si>
  <si>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</si>
  <si>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</si>
  <si>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</si>
  <si>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</si>
  <si>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</si>
  <si>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</si>
  <si>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</si>
  <si>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</si>
  <si>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</si>
  <si>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</si>
  <si>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</si>
  <si>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</si>
  <si>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</si>
  <si>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</si>
  <si>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</si>
  <si>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</si>
  <si>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</si>
  <si>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</si>
  <si>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</si>
  <si>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</si>
  <si>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</si>
  <si>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</si>
  <si>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</si>
  <si>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</si>
  <si>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</si>
  <si>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</si>
  <si>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</si>
  <si>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</si>
  <si>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</si>
  <si>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</si>
  <si>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</si>
  <si>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</si>
  <si>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</si>
  <si>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</si>
  <si>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</si>
  <si>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</si>
  <si>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</si>
  <si>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</si>
  <si>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</si>
  <si>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</si>
  <si>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</si>
  <si>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</si>
  <si>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</si>
  <si>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</si>
  <si>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</si>
  <si>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</si>
  <si>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</si>
  <si>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</si>
  <si>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</si>
  <si>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</si>
  <si>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</si>
  <si>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</si>
  <si>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</si>
  <si>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</si>
  <si>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</si>
  <si>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</si>
  <si>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</si>
  <si>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</si>
  <si>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</si>
  <si>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</si>
  <si>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</si>
  <si>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</si>
  <si>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</si>
  <si>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</si>
  <si>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</si>
  <si>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</si>
  <si>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</si>
  <si>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</si>
  <si>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</si>
  <si>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</si>
  <si>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</si>
  <si>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</si>
  <si>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</si>
  <si>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</si>
  <si>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</si>
  <si>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</si>
  <si>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</si>
  <si>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</si>
  <si>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</si>
  <si>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</si>
  <si>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</si>
  <si>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</si>
  <si>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</si>
  <si>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</si>
  <si>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</si>
  <si>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</si>
  <si>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</si>
  <si>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</si>
  <si>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</si>
  <si>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</si>
  <si>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</si>
  <si>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</si>
  <si>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</si>
  <si>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</si>
  <si>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</si>
  <si>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</si>
  <si>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</si>
  <si>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</si>
  <si>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</si>
  <si>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</si>
  <si>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</si>
  <si>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</si>
  <si>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</si>
  <si>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</si>
  <si>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</si>
  <si>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</si>
  <si>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</si>
  <si>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</si>
  <si>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</si>
  <si>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</si>
  <si>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</si>
  <si>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</si>
  <si>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</si>
  <si>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</si>
  <si>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</si>
  <si>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</si>
  <si>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</si>
  <si>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</si>
  <si>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</si>
  <si>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</si>
  <si>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</si>
  <si>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</si>
  <si>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</si>
  <si>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</si>
  <si>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</si>
  <si>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</si>
  <si>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</si>
  <si>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</si>
  <si>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</si>
  <si>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</si>
  <si>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</si>
  <si>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</si>
  <si>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</si>
  <si>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</si>
  <si>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</si>
  <si>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</si>
  <si>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</si>
  <si>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</si>
  <si>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</si>
  <si>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</si>
  <si>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</si>
  <si>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</si>
  <si>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</si>
  <si>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</si>
  <si>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</si>
  <si>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</si>
  <si>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</si>
  <si>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</si>
  <si>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</si>
  <si>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</si>
  <si>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</si>
  <si>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</si>
  <si>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</si>
  <si>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</si>
  <si>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</si>
  <si>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</si>
  <si>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</si>
  <si>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</si>
  <si>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</si>
  <si>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</si>
  <si>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</si>
  <si>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</si>
  <si>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</si>
  <si>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</si>
  <si>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</si>
  <si>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</si>
  <si>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</si>
  <si>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</si>
  <si>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</si>
  <si>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</si>
  <si>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</si>
  <si>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</si>
  <si>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</si>
  <si>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</si>
  <si>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</si>
  <si>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</si>
  <si>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</si>
  <si>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</si>
  <si>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</si>
  <si>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</si>
  <si>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</si>
  <si>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</si>
  <si>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</si>
  <si>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</si>
  <si>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</si>
  <si>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</si>
  <si>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</si>
  <si>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</si>
  <si>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</si>
  <si>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</si>
  <si>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</si>
  <si>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</si>
  <si>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</si>
  <si>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</si>
  <si>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</si>
  <si>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</si>
  <si>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</si>
  <si>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</si>
  <si>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</si>
  <si>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</si>
  <si>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</si>
  <si>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</si>
  <si>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</si>
  <si>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</si>
  <si>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</si>
  <si>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</si>
  <si>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</si>
  <si>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</si>
  <si>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</si>
  <si>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</si>
  <si>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</si>
  <si>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</si>
  <si>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</si>
  <si>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</si>
  <si>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</si>
  <si>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</si>
  <si>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</si>
  <si>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</si>
  <si>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</si>
  <si>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</si>
  <si>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</si>
  <si>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</si>
  <si>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</si>
  <si>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</si>
  <si>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</si>
  <si>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</si>
  <si>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</si>
  <si>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</si>
  <si>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</si>
  <si>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</si>
  <si>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</si>
  <si>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</si>
  <si>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</si>
  <si>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</si>
  <si>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</si>
  <si>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</si>
  <si>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</si>
  <si>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</si>
  <si>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</si>
  <si>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</si>
  <si>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</si>
  <si>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</si>
  <si>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</si>
  <si>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</si>
  <si>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</si>
  <si>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</si>
  <si>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</si>
  <si>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</si>
  <si>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</si>
  <si>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</si>
  <si>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</si>
  <si>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</si>
  <si>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</si>
  <si>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</si>
  <si>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</si>
  <si>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</si>
  <si>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</si>
  <si>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</si>
  <si>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</si>
  <si>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</si>
  <si>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</si>
  <si>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</si>
  <si>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</si>
  <si>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</si>
  <si>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</si>
  <si>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</si>
  <si>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</si>
  <si>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</si>
  <si>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</si>
  <si>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</si>
  <si>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</si>
  <si>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</si>
  <si>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</si>
  <si>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</si>
  <si>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</si>
  <si>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</si>
  <si>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</si>
  <si>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</si>
  <si>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</si>
  <si>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</si>
  <si>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</si>
  <si>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</si>
  <si>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</si>
  <si>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</si>
  <si>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</si>
  <si>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</si>
  <si>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</si>
  <si>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</si>
  <si>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</si>
  <si>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</si>
  <si>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</si>
  <si>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</si>
  <si>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</si>
  <si>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</si>
  <si>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</si>
  <si>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</si>
  <si>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</si>
  <si>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</si>
  <si>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</si>
  <si>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</si>
  <si>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</si>
  <si>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</si>
  <si>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</si>
  <si>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</si>
  <si>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</si>
  <si>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</si>
  <si>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</si>
  <si>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</si>
  <si>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</si>
  <si>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</si>
  <si>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</si>
  <si>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</si>
  <si>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</si>
  <si>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</si>
  <si>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</si>
  <si>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</si>
  <si>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</si>
  <si>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</si>
  <si>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</si>
  <si>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</si>
  <si>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</si>
  <si>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</si>
  <si>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</si>
  <si>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</si>
  <si>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</si>
  <si>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</si>
  <si>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</si>
  <si>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</si>
  <si>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</si>
  <si>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</si>
  <si>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</si>
  <si>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</si>
  <si>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</si>
  <si>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</si>
  <si>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</si>
  <si>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</si>
  <si>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</si>
  <si>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</si>
  <si>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</si>
  <si>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</si>
  <si>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</si>
  <si>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</si>
  <si>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</si>
  <si>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</si>
  <si>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</si>
  <si>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</si>
  <si>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</si>
  <si>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</si>
  <si>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</si>
  <si>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</si>
  <si>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</si>
  <si>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</si>
  <si>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</si>
  <si>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</si>
  <si>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</si>
  <si>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</si>
  <si>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</si>
  <si>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</si>
  <si>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</si>
  <si>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</si>
  <si>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</si>
  <si>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</si>
  <si>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</si>
  <si>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</si>
  <si>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</si>
  <si>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</si>
  <si>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</si>
  <si>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</si>
  <si>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</si>
  <si>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</si>
  <si>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</si>
  <si>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</si>
  <si>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</si>
  <si>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</si>
  <si>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</si>
  <si>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</si>
  <si>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</si>
  <si>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</si>
  <si>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</si>
  <si>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</si>
  <si>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</si>
  <si>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</si>
  <si>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</si>
  <si>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</si>
  <si>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</si>
  <si>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</si>
  <si>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</si>
  <si>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</si>
  <si>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</si>
  <si>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</si>
  <si>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</si>
  <si>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</si>
  <si>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</si>
  <si>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</si>
  <si>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</si>
  <si>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</si>
  <si>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</si>
  <si>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</si>
  <si>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</si>
  <si>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</si>
  <si>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</si>
  <si>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</si>
  <si>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</si>
  <si>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</si>
  <si>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</si>
  <si>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</si>
  <si>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</si>
  <si>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</si>
  <si>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</si>
  <si>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</si>
  <si>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</si>
  <si>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</si>
  <si>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</si>
  <si>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</si>
  <si>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</si>
  <si>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</si>
  <si>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</si>
  <si>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</si>
  <si>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</si>
  <si>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</si>
  <si>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</si>
  <si>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</si>
  <si>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</si>
  <si>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</si>
  <si>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</si>
  <si>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</si>
  <si>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</si>
  <si>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</si>
  <si>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</si>
  <si>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</si>
  <si>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</si>
  <si>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</si>
  <si>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</si>
  <si>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</si>
  <si>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</si>
  <si>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</si>
  <si>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</si>
  <si>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</si>
  <si>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</si>
  <si>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</si>
  <si>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</si>
  <si>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</si>
  <si>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</si>
  <si>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</si>
  <si>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</si>
  <si>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</si>
  <si>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</si>
  <si>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</si>
  <si>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</si>
  <si>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</si>
  <si>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</si>
  <si>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</si>
  <si>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</si>
  <si>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</si>
  <si>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</si>
  <si>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</si>
  <si>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</si>
  <si>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</si>
  <si>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</si>
  <si>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</si>
  <si>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</si>
  <si>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</si>
  <si>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</si>
  <si>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</si>
  <si>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</si>
  <si>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</si>
  <si>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</si>
  <si>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</si>
  <si>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</si>
  <si>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</si>
  <si>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</si>
  <si>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</si>
  <si>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</si>
  <si>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</si>
  <si>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</si>
  <si>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</si>
  <si>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</si>
  <si>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</si>
  <si>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</si>
  <si>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</si>
  <si>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</si>
  <si>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</si>
  <si>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</si>
  <si>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</si>
  <si>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</si>
  <si>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</si>
  <si>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</si>
  <si>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</si>
  <si>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</si>
  <si>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</si>
  <si>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</si>
  <si>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</si>
  <si>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</si>
  <si>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</si>
  <si>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</si>
  <si>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</si>
  <si>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</si>
  <si>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</si>
  <si>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</si>
  <si>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</si>
  <si>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</si>
  <si>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</si>
  <si>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</si>
  <si>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</si>
  <si>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</si>
  <si>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</si>
  <si>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</si>
  <si>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</si>
  <si>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</si>
  <si>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</si>
  <si>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</si>
  <si>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</si>
  <si>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</si>
  <si>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</si>
  <si>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</si>
  <si>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</si>
  <si>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</si>
  <si>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</si>
  <si>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</si>
  <si>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</si>
  <si>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</si>
  <si>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</si>
  <si>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</si>
  <si>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</si>
  <si>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</si>
  <si>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</si>
  <si>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</si>
  <si>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</si>
  <si>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</si>
  <si>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</si>
  <si>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</si>
  <si>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</si>
  <si>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</si>
  <si>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</si>
  <si>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</si>
  <si>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</si>
  <si>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</si>
  <si>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</si>
  <si>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</si>
  <si>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</si>
  <si>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</si>
  <si>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</si>
  <si>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</si>
  <si>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</si>
  <si>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</si>
  <si>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</si>
  <si>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</si>
  <si>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</si>
  <si>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</si>
  <si>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</si>
  <si>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</si>
  <si>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</si>
  <si>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</si>
  <si>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</si>
  <si>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</si>
  <si>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</si>
  <si>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</si>
  <si>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</si>
  <si>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</si>
  <si>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</si>
  <si>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</si>
  <si>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</si>
  <si>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</si>
  <si>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</si>
  <si>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</si>
  <si>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</si>
  <si>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</si>
  <si>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</si>
  <si>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</si>
  <si>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</si>
  <si>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</si>
  <si>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</si>
  <si>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</si>
  <si>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</si>
  <si>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</si>
  <si>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</si>
  <si>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</si>
  <si>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</si>
  <si>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</si>
  <si>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</si>
  <si>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</si>
  <si>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</si>
  <si>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</si>
  <si>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</si>
  <si>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</si>
  <si>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</si>
  <si>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</si>
  <si>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</si>
  <si>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</si>
  <si>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</si>
  <si>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</si>
  <si>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</si>
  <si>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</si>
  <si>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</si>
  <si>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</si>
  <si>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</si>
  <si>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</si>
  <si>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</si>
  <si>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</si>
  <si>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</si>
  <si>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</si>
  <si>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</si>
  <si>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</si>
  <si>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</si>
  <si>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</si>
  <si>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</si>
  <si>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</si>
  <si>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</si>
  <si>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</si>
  <si>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</si>
  <si>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</si>
  <si>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</si>
  <si>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</si>
  <si>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</si>
  <si>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</si>
  <si>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</si>
  <si>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</si>
  <si>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</si>
  <si>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</si>
  <si>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</si>
  <si>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</si>
  <si>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</si>
  <si>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</si>
  <si>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</si>
  <si>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</si>
  <si>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</si>
  <si>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</si>
  <si>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</si>
  <si>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</si>
  <si>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</si>
  <si>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</si>
  <si>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</si>
  <si>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</si>
  <si>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</si>
  <si>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</si>
  <si>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</si>
  <si>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</si>
  <si>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</si>
  <si>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</si>
  <si>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</si>
  <si>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</si>
  <si>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</si>
  <si>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</si>
  <si>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</si>
  <si>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</si>
  <si>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</si>
  <si>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</si>
  <si>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</si>
  <si>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</si>
  <si>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</si>
  <si>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</si>
  <si>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</si>
  <si>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</si>
  <si>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</si>
  <si>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</si>
  <si>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</si>
  <si>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</si>
  <si>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</si>
  <si>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</si>
  <si>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</si>
  <si>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</si>
  <si>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</si>
  <si>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</si>
  <si>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</si>
  <si>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</si>
  <si>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</si>
  <si>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</si>
  <si>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</si>
  <si>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</si>
  <si>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</si>
  <si>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</si>
  <si>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</si>
  <si>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</si>
  <si>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</si>
  <si>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</si>
  <si>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</si>
  <si>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</si>
  <si>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</si>
  <si>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</si>
  <si>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</si>
  <si>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</si>
  <si>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</si>
  <si>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</si>
  <si>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</si>
  <si>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</si>
  <si>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</si>
  <si>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</si>
  <si>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</si>
  <si>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</si>
  <si>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</si>
  <si>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</si>
  <si>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</si>
  <si>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</si>
  <si>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</si>
  <si>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</si>
  <si>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</si>
  <si>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</si>
  <si>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</si>
  <si>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</si>
  <si>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</si>
  <si>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</si>
  <si>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</si>
  <si>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</si>
  <si>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</si>
  <si>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</si>
  <si>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</si>
  <si>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</si>
  <si>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</si>
  <si>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</si>
  <si>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</si>
  <si>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</si>
  <si>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</si>
  <si>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</si>
  <si>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</si>
  <si>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</si>
  <si>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</si>
  <si>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</si>
  <si>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</si>
  <si>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</si>
  <si>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</si>
  <si>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</si>
  <si>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</si>
  <si>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</si>
  <si>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</si>
  <si>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</si>
  <si>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</si>
  <si>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</si>
  <si>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</si>
  <si>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</si>
  <si>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</si>
  <si>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</si>
  <si>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</si>
  <si>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</si>
  <si>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</si>
  <si>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</si>
  <si>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</si>
  <si>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</si>
  <si>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</si>
  <si>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</si>
  <si>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</si>
  <si>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</si>
  <si>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</si>
  <si>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</si>
  <si>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</si>
  <si>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</si>
  <si>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</si>
  <si>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</si>
  <si>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</si>
  <si>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</si>
  <si>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</si>
  <si>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</si>
  <si>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</si>
  <si>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</si>
  <si>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</si>
  <si>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</si>
  <si>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</si>
  <si>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</si>
  <si>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</si>
  <si>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</si>
  <si>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</si>
  <si>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</si>
  <si>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</si>
  <si>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</si>
  <si>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</si>
  <si>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</si>
  <si>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</si>
  <si>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</si>
  <si>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</si>
  <si>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</si>
  <si>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</si>
  <si>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</si>
  <si>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</si>
  <si>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</si>
  <si>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</si>
  <si>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</si>
  <si>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</si>
  <si>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</si>
  <si>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</si>
  <si>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</si>
  <si>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</si>
  <si>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</si>
  <si>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</si>
  <si>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</si>
  <si>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</si>
  <si>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</si>
  <si>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</si>
  <si>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</si>
  <si>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</si>
  <si>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</si>
  <si>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</si>
  <si>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</si>
  <si>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</si>
  <si>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</si>
  <si>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</si>
  <si>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</si>
  <si>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</si>
  <si>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</si>
  <si>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</si>
  <si>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</si>
  <si>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</si>
  <si>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</si>
  <si>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</si>
  <si>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</si>
  <si>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</si>
  <si>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</si>
  <si>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</si>
  <si>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</si>
  <si>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</si>
  <si>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</si>
  <si>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</si>
  <si>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</si>
  <si>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</si>
  <si>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</si>
  <si>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</si>
  <si>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</si>
  <si>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</si>
  <si>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</si>
  <si>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</si>
  <si>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</si>
  <si>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</si>
  <si>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</si>
  <si>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</si>
  <si>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</si>
  <si>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</si>
  <si>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</si>
  <si>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</si>
  <si>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</si>
  <si>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</si>
  <si>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</si>
  <si>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</si>
  <si>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</si>
  <si>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</si>
  <si>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</si>
  <si>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</si>
  <si>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</si>
  <si>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</si>
  <si>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</si>
  <si>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</si>
  <si>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</si>
  <si>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</si>
  <si>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</si>
  <si>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</si>
  <si>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</si>
  <si>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</si>
  <si>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</si>
  <si>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</si>
  <si>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</si>
  <si>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</si>
  <si>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</si>
  <si>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</si>
  <si>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</si>
  <si>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</si>
  <si>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</si>
  <si>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</si>
  <si>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</si>
  <si>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</si>
  <si>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</si>
  <si>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</si>
  <si>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</si>
  <si>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</si>
  <si>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</si>
  <si>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</si>
  <si>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</si>
  <si>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</si>
  <si>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</si>
  <si>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</si>
  <si>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</si>
  <si>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</si>
  <si>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</si>
  <si>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</si>
  <si>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</si>
  <si>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</si>
  <si>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</si>
  <si>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</si>
  <si>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</si>
  <si>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</si>
  <si>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</si>
  <si>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</si>
  <si>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</si>
  <si>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</si>
  <si>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</si>
  <si>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</si>
  <si>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</si>
  <si>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</si>
  <si>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</si>
  <si>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</si>
  <si>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</si>
  <si>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</si>
  <si>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</si>
  <si>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</si>
  <si>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</si>
  <si>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</si>
  <si>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</si>
  <si>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</si>
  <si>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</si>
  <si>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</si>
  <si>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</si>
  <si>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</si>
  <si>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</si>
  <si>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</si>
  <si>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</si>
  <si>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</si>
  <si>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</si>
  <si>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</si>
  <si>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</si>
  <si>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</si>
  <si>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</si>
  <si>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</si>
  <si>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</si>
  <si>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</si>
  <si>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</si>
  <si>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</si>
  <si>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</si>
  <si>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</si>
  <si>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</si>
  <si>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</si>
  <si>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</si>
  <si>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</si>
  <si>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</si>
  <si>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</si>
  <si>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</si>
  <si>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</si>
  <si>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</si>
  <si>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</si>
  <si>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</si>
  <si>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</si>
  <si>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</si>
  <si>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</si>
  <si>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</si>
  <si>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</si>
  <si>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</si>
  <si>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</si>
  <si>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</si>
  <si>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</si>
  <si>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</si>
  <si>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</si>
  <si>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</si>
  <si>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</si>
  <si>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</si>
  <si>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</si>
  <si>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</si>
  <si>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</si>
  <si>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</si>
  <si>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</si>
  <si>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</si>
  <si>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</si>
  <si>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</si>
  <si>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</si>
  <si>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</si>
  <si>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</si>
  <si>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</si>
  <si>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</si>
  <si>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</si>
  <si>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</si>
  <si>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</si>
  <si>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</si>
  <si>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</si>
  <si>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</si>
  <si>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</si>
  <si>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</si>
  <si>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</si>
  <si>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</si>
  <si>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</si>
  <si>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</si>
  <si>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</si>
  <si>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</si>
  <si>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</si>
  <si>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</si>
  <si>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</si>
  <si>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</si>
  <si>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</si>
  <si>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</si>
  <si>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</si>
  <si>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</si>
  <si>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</si>
  <si>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</si>
  <si>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</si>
  <si>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</si>
  <si>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</si>
  <si>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</si>
  <si>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</si>
  <si>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</si>
  <si>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</si>
  <si>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</si>
  <si>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</si>
  <si>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</si>
  <si>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</si>
  <si>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</si>
  <si>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</si>
  <si>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</si>
  <si>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</si>
  <si>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</si>
  <si>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</si>
  <si>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</si>
  <si>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</si>
  <si>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</si>
  <si>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</si>
  <si>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</si>
  <si>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</si>
  <si>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</si>
  <si>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</si>
  <si>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</si>
  <si>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</si>
  <si>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</si>
  <si>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</si>
  <si>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</si>
  <si>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</si>
  <si>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</si>
  <si>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</si>
  <si>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</si>
  <si>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</si>
  <si>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</si>
  <si>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</si>
  <si>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</si>
  <si>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</si>
  <si>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</si>
  <si>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</si>
  <si>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</si>
  <si>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</si>
  <si>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</si>
  <si>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</si>
  <si>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</si>
  <si>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</si>
  <si>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</si>
  <si>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</si>
  <si>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</si>
  <si>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</si>
  <si>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</si>
  <si>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</si>
  <si>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</si>
  <si>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</si>
  <si>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</si>
  <si>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</si>
  <si>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</si>
  <si>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</si>
  <si>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</si>
  <si>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</si>
  <si>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</si>
  <si>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</si>
  <si>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</si>
  <si>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</si>
  <si>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</si>
  <si>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</si>
  <si>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</si>
  <si>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</si>
  <si>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</si>
  <si>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</si>
  <si>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</si>
  <si>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</si>
  <si>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</si>
  <si>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</si>
  <si>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</si>
  <si>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</si>
  <si>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</si>
  <si>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</si>
  <si>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</si>
  <si>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</si>
  <si>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</si>
  <si>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</si>
  <si>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</si>
  <si>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</si>
  <si>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</si>
  <si>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</si>
  <si>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</si>
  <si>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</si>
  <si>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</si>
  <si>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</si>
  <si>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</si>
  <si>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</si>
  <si>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</si>
  <si>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</si>
  <si>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</si>
  <si>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</si>
  <si>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</si>
  <si>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</si>
  <si>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</si>
  <si>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</si>
  <si>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</si>
  <si>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</si>
  <si>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</si>
  <si>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</si>
  <si>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</si>
  <si>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</si>
  <si>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</si>
  <si>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</si>
  <si>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</si>
  <si>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</si>
  <si>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</si>
  <si>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</si>
  <si>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</si>
  <si>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</si>
  <si>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</si>
  <si>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</si>
  <si>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</si>
  <si>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</si>
  <si>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</si>
  <si>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</si>
  <si>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</si>
  <si>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</si>
  <si>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</si>
  <si>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</si>
  <si>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</si>
  <si>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</si>
  <si>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</si>
  <si>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</si>
  <si>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</si>
  <si>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</si>
  <si>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</si>
  <si>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</si>
  <si>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</si>
  <si>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</si>
  <si>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</si>
  <si>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</si>
  <si>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</si>
  <si>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</si>
  <si>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</si>
  <si>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</si>
  <si>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</si>
  <si>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</si>
  <si>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</si>
  <si>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</si>
  <si>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</si>
  <si>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</si>
  <si>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</si>
  <si>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</si>
  <si>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</si>
  <si>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</si>
  <si>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</si>
  <si>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</si>
  <si>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</si>
  <si>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</si>
  <si>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</si>
  <si>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</si>
  <si>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</si>
  <si>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</si>
  <si>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</si>
  <si>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</si>
  <si>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</si>
  <si>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</si>
  <si>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</si>
  <si>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</si>
  <si>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</si>
  <si>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</si>
  <si>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</si>
  <si>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</si>
  <si>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</si>
  <si>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</si>
  <si>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</si>
  <si>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</si>
  <si>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</si>
  <si>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</si>
  <si>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</si>
  <si>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</si>
  <si>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</si>
  <si>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</si>
  <si>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</si>
  <si>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</si>
  <si>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</si>
  <si>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</si>
  <si>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</si>
  <si>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</si>
  <si>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</si>
  <si>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</si>
  <si>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</si>
  <si>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</si>
  <si>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</si>
  <si>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</si>
  <si>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</si>
  <si>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</si>
  <si>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</si>
  <si>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</si>
  <si>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</si>
  <si>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</si>
  <si>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</si>
  <si>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</si>
  <si>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</si>
  <si>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</si>
  <si>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</si>
  <si>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</si>
  <si>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</si>
  <si>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</si>
  <si>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</si>
  <si>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</si>
  <si>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</si>
  <si>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</si>
  <si>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</si>
  <si>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</si>
  <si>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</si>
  <si>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</si>
  <si>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</si>
  <si>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</si>
  <si>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</si>
  <si>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</si>
  <si>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</si>
  <si>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</si>
  <si>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</si>
  <si>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</si>
  <si>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</si>
  <si>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</si>
  <si>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</si>
  <si>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</si>
  <si>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</si>
  <si>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</si>
  <si>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</si>
  <si>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</si>
  <si>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</si>
  <si>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</si>
  <si>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</si>
  <si>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</si>
  <si>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</si>
  <si>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</si>
  <si>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</si>
  <si>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</si>
  <si>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</si>
  <si>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</si>
  <si>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</si>
  <si>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</si>
  <si>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</si>
  <si>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</si>
  <si>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</si>
  <si>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</si>
  <si>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</si>
  <si>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</si>
  <si>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</si>
  <si>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</si>
  <si>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</si>
  <si>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</si>
  <si>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</si>
  <si>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</si>
  <si>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</si>
  <si>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</si>
  <si>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</si>
  <si>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</si>
  <si>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</si>
  <si>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</si>
  <si>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</si>
  <si>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</si>
  <si>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</si>
  <si>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</si>
  <si>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</si>
  <si>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</si>
  <si>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</si>
  <si>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</si>
  <si>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</si>
  <si>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</si>
  <si>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</si>
  <si>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</si>
  <si>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</si>
  <si>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</si>
  <si>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</si>
  <si>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</si>
  <si>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</si>
  <si>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</si>
  <si>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</si>
  <si>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</si>
  <si>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</si>
  <si>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</si>
  <si>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</si>
  <si>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</si>
  <si>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</si>
  <si>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</si>
  <si>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</si>
  <si>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</si>
  <si>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</si>
  <si>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</si>
  <si>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</si>
  <si>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</si>
  <si>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</si>
  <si>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</si>
  <si>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</si>
  <si>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</si>
  <si>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</si>
  <si>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</si>
  <si>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</si>
  <si>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</si>
  <si>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</si>
  <si>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</si>
  <si>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</si>
  <si>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</si>
  <si>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</si>
  <si>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</si>
  <si>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</si>
  <si>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</si>
  <si>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</si>
  <si>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</si>
  <si>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</si>
  <si>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</si>
  <si>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</si>
  <si>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</si>
  <si>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</si>
  <si>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</si>
  <si>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</si>
  <si>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</si>
  <si>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</si>
  <si>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</si>
  <si>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</si>
  <si>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</si>
  <si>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</si>
  <si>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</si>
  <si>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</si>
  <si>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</si>
  <si>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</si>
  <si>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</si>
  <si>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</si>
  <si>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</si>
  <si>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</si>
  <si>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</si>
  <si>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</si>
  <si>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</si>
  <si>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</si>
  <si>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</si>
  <si>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</si>
  <si>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</si>
  <si>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</si>
  <si>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</si>
  <si>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</si>
  <si>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</si>
  <si>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</si>
  <si>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</si>
  <si>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</si>
  <si>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</si>
  <si>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</si>
  <si>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</si>
  <si>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</si>
  <si>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</si>
  <si>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</si>
  <si>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</si>
  <si>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</si>
  <si>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</si>
  <si>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</si>
  <si>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</si>
  <si>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</si>
  <si>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</si>
  <si>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</si>
  <si>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</si>
  <si>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</si>
  <si>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</si>
  <si>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</si>
  <si>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</si>
  <si>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</si>
  <si>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</si>
  <si>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</si>
  <si>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</si>
  <si>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</si>
  <si>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</si>
  <si>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</si>
  <si>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</si>
  <si>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</si>
  <si>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</si>
  <si>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</si>
  <si>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</si>
  <si>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</si>
  <si>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</si>
  <si>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</si>
  <si>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</si>
  <si>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</si>
  <si>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</si>
  <si>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</si>
  <si>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</si>
  <si>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</si>
  <si>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</si>
  <si>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</si>
  <si>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</si>
  <si>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</si>
  <si>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</si>
  <si>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</si>
  <si>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</si>
  <si>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</si>
  <si>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</si>
  <si>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</si>
  <si>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</si>
  <si>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</si>
  <si>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</si>
  <si>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</si>
  <si>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</si>
  <si>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</si>
  <si>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</si>
  <si>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</si>
  <si>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</si>
  <si>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</si>
  <si>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</si>
  <si>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</si>
  <si>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</si>
  <si>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</si>
  <si>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</si>
  <si>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</si>
  <si>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</si>
  <si>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</si>
  <si>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</si>
  <si>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</si>
  <si>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</si>
  <si>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</si>
  <si>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</si>
  <si>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</si>
  <si>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</si>
  <si>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</si>
  <si>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</si>
  <si>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</si>
  <si>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</si>
  <si>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</si>
  <si>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</si>
  <si>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</si>
  <si>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</si>
  <si>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</si>
  <si>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</si>
  <si>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</si>
  <si>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</si>
  <si>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</si>
  <si>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</si>
  <si>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</si>
  <si>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</si>
  <si>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</si>
  <si>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</si>
  <si>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</si>
  <si>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</si>
  <si>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</si>
  <si>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</si>
  <si>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</si>
  <si>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</si>
  <si>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</si>
  <si>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</si>
  <si>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</si>
  <si>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</si>
  <si>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</si>
  <si>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</si>
  <si>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</si>
  <si>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</si>
  <si>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</si>
  <si>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</si>
  <si>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</si>
  <si>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</si>
  <si>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</si>
  <si>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</si>
  <si>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</si>
  <si>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</si>
  <si>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</si>
  <si>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</si>
  <si>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</si>
  <si>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</si>
  <si>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</si>
  <si>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</si>
  <si>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</si>
  <si>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</si>
  <si>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</si>
  <si>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</si>
  <si>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</si>
  <si>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</si>
  <si>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</si>
  <si>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</si>
  <si>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</si>
  <si>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</si>
  <si>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</si>
  <si>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</si>
  <si>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</si>
  <si>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</si>
  <si>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</si>
  <si>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</si>
  <si>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</si>
  <si>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</si>
  <si>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</si>
  <si>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</si>
  <si>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</si>
  <si>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</si>
  <si>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</si>
  <si>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</si>
  <si>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</si>
  <si>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</si>
  <si>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</si>
  <si>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</si>
  <si>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</si>
  <si>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</si>
  <si>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</si>
  <si>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</si>
  <si>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</si>
  <si>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</si>
  <si>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</si>
  <si>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</si>
  <si>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</si>
  <si>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</si>
  <si>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</si>
  <si>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</si>
  <si>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</si>
  <si>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</si>
  <si>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</si>
  <si>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</si>
  <si>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</si>
  <si>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</si>
  <si>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</si>
  <si>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</si>
  <si>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</si>
  <si>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</si>
  <si>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</si>
  <si>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</si>
  <si>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</si>
  <si>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</si>
  <si>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</si>
  <si>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</si>
  <si>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</si>
  <si>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</si>
  <si>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</si>
  <si>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</si>
  <si>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</si>
  <si>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</si>
  <si>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</si>
  <si>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</si>
  <si>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</si>
  <si>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</si>
  <si>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</si>
  <si>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</si>
  <si>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</si>
  <si>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</si>
  <si>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</si>
  <si>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</si>
  <si>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</si>
  <si>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</si>
  <si>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</si>
  <si>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</si>
  <si>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</si>
  <si>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</si>
  <si>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</si>
  <si>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</si>
  <si>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</si>
  <si>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</si>
  <si>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</si>
  <si>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</si>
  <si>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</si>
  <si>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</si>
  <si>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</si>
  <si>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</si>
  <si>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</si>
  <si>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</si>
  <si>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</si>
  <si>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</si>
  <si>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</si>
  <si>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</si>
  <si>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</si>
  <si>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</si>
  <si>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</si>
  <si>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</si>
  <si>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</si>
  <si>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</si>
  <si>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</si>
  <si>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</si>
  <si>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</si>
  <si>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</si>
  <si>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</si>
  <si>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</si>
  <si>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</si>
  <si>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</si>
  <si>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</si>
  <si>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</si>
  <si>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</si>
  <si>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</si>
  <si>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</si>
  <si>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</si>
  <si>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</si>
  <si>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</si>
  <si>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</si>
  <si>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</si>
  <si>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</si>
  <si>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</si>
  <si>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</si>
  <si>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</si>
  <si>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</si>
  <si>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</si>
  <si>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</si>
  <si>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</si>
  <si>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</si>
  <si>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</si>
  <si>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</si>
  <si>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</si>
  <si>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</si>
  <si>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</si>
  <si>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</si>
  <si>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</si>
  <si>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</si>
  <si>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</si>
  <si>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</si>
  <si>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</si>
  <si>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</si>
  <si>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</si>
  <si>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</si>
  <si>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</si>
  <si>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</si>
  <si>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</si>
  <si>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</si>
  <si>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</si>
  <si>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</si>
  <si>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</si>
  <si>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</si>
  <si>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</si>
  <si>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</si>
  <si>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</si>
  <si>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</si>
  <si>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</si>
  <si>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</si>
  <si>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</si>
  <si>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</si>
  <si>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</si>
  <si>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</si>
  <si>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</si>
  <si>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</si>
  <si>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</si>
  <si>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</si>
  <si>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</si>
  <si>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</si>
  <si>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</si>
  <si>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</si>
  <si>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</si>
  <si>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</si>
  <si>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</si>
  <si>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</si>
  <si>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</si>
  <si>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</si>
  <si>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</si>
  <si>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</si>
  <si>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</si>
  <si>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</si>
  <si>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</si>
  <si>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</si>
  <si>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</si>
  <si>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</si>
  <si>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</si>
  <si>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</si>
  <si>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</si>
  <si>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</si>
  <si>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</si>
  <si>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</si>
  <si>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</si>
  <si>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</si>
  <si>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</si>
  <si>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</si>
  <si>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</si>
  <si>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</si>
  <si>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</si>
  <si>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</si>
  <si>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</si>
  <si>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</si>
  <si>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</si>
  <si>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</si>
  <si>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</si>
  <si>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</si>
  <si>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</si>
  <si>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</si>
  <si>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</si>
  <si>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</si>
  <si>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</si>
  <si>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</si>
  <si>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</si>
  <si>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</si>
  <si>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</si>
  <si>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</si>
  <si>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</si>
  <si>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</si>
  <si>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</si>
  <si>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</si>
  <si>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</si>
  <si>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</si>
  <si>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</si>
  <si>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</si>
  <si>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</si>
  <si>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</si>
  <si>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</si>
  <si>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</si>
  <si>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</si>
  <si>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</si>
  <si>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</si>
  <si>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</si>
  <si>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</si>
  <si>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</si>
  <si>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</si>
  <si>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</si>
  <si>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</si>
  <si>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</si>
  <si>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</si>
  <si>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</si>
  <si>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</si>
  <si>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</si>
  <si>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</si>
  <si>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</si>
  <si>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</si>
  <si>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</si>
  <si>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</si>
  <si>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</si>
  <si>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</si>
  <si>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</si>
  <si>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</si>
  <si>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</si>
  <si>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</si>
  <si>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</si>
  <si>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</si>
  <si>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</si>
  <si>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</si>
  <si>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</si>
  <si>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</si>
  <si>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</si>
  <si>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</si>
  <si>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</si>
  <si>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</si>
  <si>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</si>
  <si>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</si>
  <si>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</si>
  <si>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</si>
  <si>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</si>
  <si>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</si>
  <si>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</si>
  <si>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</si>
  <si>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</si>
  <si>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</si>
  <si>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</si>
  <si>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</si>
  <si>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</si>
  <si>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</si>
  <si>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</si>
  <si>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</si>
  <si>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</si>
  <si>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</si>
  <si>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</si>
  <si>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</si>
  <si>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</si>
  <si>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</si>
  <si>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</si>
  <si>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</si>
  <si>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</si>
  <si>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</si>
  <si>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</si>
  <si>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</si>
  <si>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</si>
  <si>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</si>
  <si>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</si>
  <si>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</si>
  <si>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</si>
  <si>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</si>
  <si>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</si>
  <si>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</si>
  <si>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</si>
  <si>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</si>
  <si>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</si>
  <si>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</si>
  <si>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</si>
  <si>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</si>
  <si>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</si>
  <si>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</si>
  <si>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</si>
  <si>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</si>
  <si>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</si>
  <si>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</si>
  <si>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</si>
  <si>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</si>
  <si>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</si>
  <si>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</si>
  <si>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</si>
  <si>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</si>
  <si>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</si>
  <si>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</si>
  <si>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</si>
  <si>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</si>
  <si>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</si>
  <si>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</si>
  <si>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</si>
  <si>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</si>
  <si>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</si>
  <si>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</si>
  <si>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</si>
  <si>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</si>
  <si>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</si>
  <si>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</si>
  <si>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</si>
  <si>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</si>
  <si>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</si>
  <si>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</si>
  <si>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</si>
  <si>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</si>
  <si>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</si>
  <si>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</si>
  <si>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</si>
  <si>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</si>
  <si>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</si>
  <si>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</si>
  <si>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</si>
  <si>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</si>
  <si>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</si>
  <si>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</si>
  <si>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</si>
  <si>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</si>
  <si>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</si>
  <si>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</si>
  <si>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</si>
  <si>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</si>
  <si>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</si>
  <si>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</si>
  <si>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</si>
  <si>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</si>
  <si>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</si>
  <si>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</si>
  <si>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</si>
  <si>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</si>
  <si>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</si>
  <si>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</si>
  <si>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</si>
  <si>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</si>
  <si>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</si>
  <si>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</si>
  <si>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</si>
  <si>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</si>
  <si>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</si>
  <si>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</si>
  <si>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</si>
  <si>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</si>
  <si>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</si>
  <si>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</si>
  <si>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</si>
  <si>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</si>
  <si>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</si>
  <si>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</si>
  <si>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</si>
  <si>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</si>
  <si>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</si>
  <si>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</si>
  <si>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</si>
  <si>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</si>
  <si>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</si>
  <si>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</si>
  <si>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</si>
  <si>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</si>
  <si>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</si>
  <si>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</si>
  <si>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</si>
  <si>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</si>
  <si>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</si>
  <si>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</si>
  <si>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</si>
  <si>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</si>
  <si>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</si>
  <si>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</si>
  <si>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</si>
  <si>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</si>
  <si>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</si>
  <si>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</si>
  <si>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</si>
  <si>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</si>
  <si>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</si>
  <si>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</si>
  <si>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</si>
  <si>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</si>
  <si>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</si>
  <si>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</si>
  <si>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</si>
  <si>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</si>
  <si>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</si>
  <si>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</si>
  <si>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</si>
  <si>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</si>
  <si>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</si>
  <si>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</si>
  <si>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</si>
  <si>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</si>
  <si>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</si>
  <si>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</si>
  <si>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</si>
  <si>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</si>
  <si>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</si>
  <si>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</si>
  <si>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</si>
  <si>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</si>
  <si>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</si>
  <si>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</si>
  <si>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</si>
  <si>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</si>
  <si>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</si>
  <si>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</si>
  <si>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</si>
  <si>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</si>
  <si>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</si>
  <si>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</si>
  <si>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</si>
  <si>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</si>
  <si>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</si>
  <si>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</si>
  <si>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</si>
  <si>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</si>
  <si>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</si>
  <si>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</si>
  <si>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</si>
  <si>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</si>
  <si>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</si>
  <si>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</si>
  <si>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</si>
  <si>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</si>
  <si>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</si>
  <si>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</si>
  <si>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</si>
  <si>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</si>
  <si>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</si>
  <si>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</si>
  <si>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</si>
  <si>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</si>
  <si>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</si>
  <si>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</si>
  <si>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</si>
  <si>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</si>
  <si>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</si>
  <si>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</si>
  <si>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</si>
  <si>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</si>
  <si>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</si>
  <si>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</si>
  <si>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</si>
  <si>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</si>
  <si>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</si>
  <si>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</si>
  <si>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</si>
  <si>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</si>
  <si>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</si>
  <si>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</si>
  <si>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</si>
  <si>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</si>
  <si>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</si>
  <si>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</si>
  <si>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</si>
  <si>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</si>
  <si>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</si>
  <si>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</si>
  <si>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</si>
  <si>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</si>
  <si>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</si>
  <si>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</si>
  <si>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</si>
  <si>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</si>
  <si>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</si>
  <si>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</si>
  <si>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</si>
  <si>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</si>
  <si>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</si>
  <si>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</si>
  <si>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</si>
  <si>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</si>
  <si>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</si>
  <si>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</si>
  <si>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</si>
  <si>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</si>
  <si>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</si>
  <si>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</si>
  <si>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</si>
  <si>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</si>
  <si>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</si>
  <si>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</si>
  <si>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</si>
  <si>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</si>
  <si>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</si>
  <si>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</si>
  <si>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</si>
  <si>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</si>
  <si>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</si>
  <si>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</si>
  <si>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</si>
  <si>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</si>
  <si>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</si>
  <si>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</si>
  <si>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</si>
  <si>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</si>
  <si>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</si>
  <si>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</si>
  <si>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</si>
  <si>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</si>
  <si>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</si>
  <si>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</si>
  <si>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</si>
  <si>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</si>
  <si>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</si>
  <si>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</si>
  <si>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</si>
  <si>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</si>
  <si>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</si>
  <si>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</si>
  <si>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</si>
  <si>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</si>
  <si>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</si>
  <si>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</si>
  <si>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</si>
  <si>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</si>
  <si>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</si>
  <si>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</si>
  <si>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</si>
  <si>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</si>
  <si>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</si>
  <si>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</si>
  <si>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</si>
  <si>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</si>
  <si>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</si>
  <si>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</si>
  <si>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</si>
  <si>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</si>
  <si>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</si>
  <si>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</si>
  <si>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</si>
  <si>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</si>
  <si>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</si>
  <si>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</si>
  <si>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</si>
  <si>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</si>
  <si>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</si>
  <si>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</si>
  <si>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</si>
  <si>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</si>
  <si>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</si>
  <si>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</si>
  <si>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</si>
  <si>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</si>
  <si>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</si>
  <si>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</si>
  <si>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</si>
  <si>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</si>
  <si>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</si>
  <si>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</si>
  <si>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</si>
  <si>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</si>
  <si>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</si>
  <si>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</si>
  <si>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</si>
  <si>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</si>
  <si>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</si>
  <si>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</si>
  <si>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</si>
  <si>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</si>
  <si>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</si>
  <si>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</si>
  <si>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</si>
  <si>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</si>
  <si>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</si>
  <si>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</si>
  <si>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</si>
  <si>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</si>
  <si>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</si>
  <si>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</si>
  <si>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</si>
  <si>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</si>
  <si>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</si>
  <si>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</si>
  <si>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</si>
  <si>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</si>
  <si>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</si>
  <si>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</si>
  <si>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</si>
  <si>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</si>
  <si>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</si>
  <si>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</si>
  <si>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</si>
  <si>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</si>
  <si>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</si>
  <si>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</si>
  <si>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</si>
  <si>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</si>
  <si>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</si>
  <si>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</si>
  <si>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</si>
  <si>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</si>
  <si>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</si>
  <si>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</si>
  <si>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</si>
  <si>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</si>
  <si>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</si>
  <si>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</si>
  <si>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</si>
  <si>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</si>
  <si>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</si>
  <si>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</si>
  <si>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</si>
  <si>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</si>
  <si>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</si>
  <si>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</si>
  <si>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</si>
  <si>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</si>
  <si>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</si>
  <si>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</si>
  <si>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</si>
  <si>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</si>
  <si>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</si>
  <si>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</si>
  <si>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</si>
  <si>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</si>
  <si>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</si>
  <si>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</si>
  <si>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</si>
  <si>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</si>
  <si>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</si>
  <si>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</si>
  <si>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</si>
  <si>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</si>
  <si>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</si>
  <si>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</si>
  <si>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</si>
  <si>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</si>
  <si>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</si>
  <si>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</si>
  <si>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</si>
  <si>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</si>
  <si>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</si>
  <si>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</si>
  <si>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</si>
  <si>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</si>
  <si>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</si>
  <si>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</si>
  <si>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</si>
  <si>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</si>
  <si>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</si>
  <si>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</si>
  <si>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</si>
  <si>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</si>
  <si>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</si>
  <si>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</si>
  <si>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</si>
  <si>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</si>
  <si>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</si>
  <si>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</si>
  <si>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</si>
  <si>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</si>
  <si>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</si>
  <si>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</si>
  <si>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</si>
  <si>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</si>
  <si>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</si>
  <si>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</si>
  <si>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</si>
  <si>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</si>
  <si>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</si>
  <si>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</si>
  <si>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</si>
  <si>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</si>
  <si>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</si>
  <si>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</si>
  <si>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</si>
  <si>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</si>
  <si>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</si>
  <si>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</si>
  <si>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</si>
  <si>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</si>
  <si>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</si>
  <si>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</si>
  <si>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</si>
  <si>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</si>
  <si>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</si>
  <si>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</si>
  <si>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</si>
  <si>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</si>
  <si>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</si>
  <si>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</si>
  <si>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</si>
  <si>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</si>
  <si>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</si>
  <si>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</si>
  <si>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</si>
  <si>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</si>
  <si>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</si>
  <si>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</si>
  <si>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</si>
  <si>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</si>
  <si>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</si>
  <si>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</si>
  <si>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</si>
  <si>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</si>
  <si>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</si>
  <si>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</si>
  <si>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</si>
  <si>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</si>
  <si>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</si>
  <si>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</si>
  <si>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</si>
  <si>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</si>
  <si>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</si>
  <si>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</si>
  <si>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</si>
  <si>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</si>
  <si>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</si>
  <si>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</si>
  <si>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</si>
  <si>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</si>
  <si>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</si>
  <si>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</si>
  <si>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</si>
  <si>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</si>
  <si>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</si>
  <si>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</si>
  <si>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</si>
  <si>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</si>
  <si>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</si>
  <si>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</si>
  <si>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</si>
  <si>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</si>
  <si>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</si>
  <si>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</si>
  <si>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</si>
  <si>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</si>
  <si>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</si>
  <si>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</si>
  <si>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</si>
  <si>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</si>
  <si>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</si>
  <si>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</si>
  <si>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</si>
  <si>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</si>
  <si>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</si>
  <si>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</si>
  <si>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</si>
  <si>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</si>
  <si>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</si>
  <si>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</si>
  <si>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</si>
  <si>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</si>
  <si>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</si>
  <si>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</si>
  <si>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</si>
  <si>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</si>
  <si>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</si>
  <si>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</si>
  <si>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</si>
  <si>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</si>
  <si>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</si>
  <si>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</si>
  <si>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</si>
  <si>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</si>
  <si>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</si>
  <si>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</si>
  <si>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</si>
  <si>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</si>
  <si>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</si>
  <si>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</si>
  <si>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</si>
  <si>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</si>
  <si>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</si>
  <si>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</si>
  <si>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</si>
  <si>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</si>
  <si>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</si>
  <si>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</si>
  <si>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</si>
  <si>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</si>
  <si>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</si>
  <si>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</si>
  <si>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</si>
  <si>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</si>
  <si>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</si>
  <si>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</si>
  <si>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</si>
  <si>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</si>
  <si>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</si>
  <si>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</si>
  <si>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</si>
  <si>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</si>
  <si>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</si>
  <si>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</si>
  <si>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</si>
  <si>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</si>
  <si>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</si>
  <si>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</si>
  <si>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</si>
  <si>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</si>
  <si>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</si>
  <si>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</si>
  <si>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</si>
  <si>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</si>
  <si>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</si>
  <si>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</si>
  <si>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</si>
  <si>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</si>
  <si>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</si>
  <si>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</si>
  <si>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</si>
  <si>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</si>
  <si>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</si>
  <si>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</si>
  <si>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</si>
  <si>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</si>
  <si>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</si>
  <si>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</si>
  <si>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</si>
  <si>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</si>
  <si>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</si>
  <si>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</si>
  <si>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</si>
  <si>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</si>
  <si>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</si>
  <si>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</si>
  <si>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</si>
  <si>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</si>
  <si>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</si>
  <si>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</si>
  <si>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</si>
  <si>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</si>
  <si>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</si>
  <si>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</si>
  <si>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</si>
  <si>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</si>
  <si>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</si>
  <si>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</si>
  <si>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</si>
  <si>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</si>
  <si>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</si>
  <si>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</si>
  <si>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</si>
  <si>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</si>
  <si>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</si>
  <si>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</si>
  <si>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</si>
  <si>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</si>
  <si>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</si>
  <si>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</si>
  <si>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</si>
  <si>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</si>
  <si>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</si>
  <si>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</si>
  <si>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</si>
  <si>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</si>
  <si>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</si>
  <si>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</si>
  <si>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</si>
  <si>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</si>
  <si>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</si>
  <si>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</si>
  <si>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</si>
  <si>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</si>
  <si>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</si>
  <si>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</si>
  <si>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</si>
  <si>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</si>
  <si>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</si>
  <si>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</si>
  <si>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</si>
  <si>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</si>
  <si>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</si>
  <si>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</si>
  <si>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</si>
  <si>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</si>
  <si>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</si>
  <si>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</si>
  <si>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</si>
  <si>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</si>
  <si>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</si>
  <si>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</si>
  <si>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</si>
  <si>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</si>
  <si>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</si>
  <si>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</si>
  <si>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</si>
  <si>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</si>
  <si>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</si>
  <si>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</si>
  <si>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</si>
  <si>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</si>
  <si>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</si>
  <si>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</si>
  <si>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</si>
  <si>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</si>
  <si>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</si>
  <si>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</si>
  <si>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</si>
  <si>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</si>
  <si>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</si>
  <si>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</si>
  <si>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</si>
  <si>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</si>
  <si>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</si>
  <si>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</si>
  <si>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</si>
  <si>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</si>
  <si>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</si>
  <si>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</si>
  <si>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</si>
  <si>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</si>
  <si>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</si>
  <si>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</si>
  <si>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</si>
  <si>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</si>
  <si>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</si>
  <si>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</si>
  <si>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</si>
  <si>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</si>
  <si>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</si>
  <si>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</si>
  <si>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</si>
  <si>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</si>
  <si>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</si>
  <si>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</si>
  <si>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</si>
  <si>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</si>
  <si>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</si>
  <si>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</si>
  <si>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</si>
  <si>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</si>
  <si>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</si>
  <si>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</si>
  <si>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</si>
  <si>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</si>
  <si>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</si>
  <si>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</si>
  <si>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</si>
  <si>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</si>
  <si>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</si>
  <si>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</si>
  <si>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</si>
  <si>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</si>
  <si>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</si>
  <si>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</si>
  <si>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</si>
  <si>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</si>
  <si>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</si>
  <si>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</si>
  <si>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</si>
  <si>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</si>
  <si>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</si>
  <si>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</si>
  <si>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</si>
  <si>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</si>
  <si>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</si>
  <si>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</si>
  <si>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</si>
  <si>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</si>
  <si>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</si>
  <si>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</si>
  <si>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</si>
  <si>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</si>
  <si>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</si>
  <si>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</si>
  <si>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</si>
  <si>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</si>
  <si>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</si>
  <si>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</si>
  <si>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</si>
  <si>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</si>
  <si>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</si>
  <si>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</si>
  <si>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</si>
  <si>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</si>
  <si>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</si>
  <si>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</si>
  <si>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</si>
  <si>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</si>
  <si>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</si>
  <si>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</si>
  <si>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</si>
  <si>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</si>
  <si>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</si>
  <si>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</si>
  <si>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</si>
  <si>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</si>
  <si>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</si>
  <si>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</si>
  <si>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</si>
  <si>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</si>
  <si>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</si>
  <si>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</si>
  <si>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</si>
  <si>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</si>
  <si>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</si>
  <si>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</si>
  <si>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</si>
  <si>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</si>
  <si>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</si>
  <si>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</si>
  <si>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</si>
  <si>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</si>
  <si>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</si>
  <si>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</si>
  <si>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</si>
  <si>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</si>
  <si>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</si>
  <si>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</si>
  <si>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</si>
  <si>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</si>
  <si>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</si>
  <si>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</si>
  <si>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</si>
  <si>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</si>
  <si>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</si>
  <si>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</si>
  <si>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</si>
  <si>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</si>
  <si>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</si>
  <si>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</si>
  <si>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</si>
  <si>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</si>
  <si>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</si>
  <si>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</si>
  <si>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</si>
  <si>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</si>
  <si>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</si>
  <si>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</si>
  <si>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</si>
  <si>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</si>
  <si>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</si>
  <si>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</si>
  <si>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</si>
  <si>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</si>
  <si>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</si>
  <si>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</si>
  <si>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</si>
  <si>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</si>
  <si>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</si>
  <si>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</si>
  <si>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</si>
  <si>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</si>
  <si>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</si>
  <si>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</si>
  <si>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</si>
  <si>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</si>
  <si>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</si>
  <si>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</si>
  <si>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</si>
  <si>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</si>
  <si>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</si>
  <si>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</si>
  <si>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</si>
  <si>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</si>
  <si>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</si>
  <si>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</si>
  <si>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</si>
  <si>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</si>
  <si>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</si>
  <si>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</si>
  <si>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</si>
  <si>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</si>
  <si>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</si>
  <si>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</si>
  <si>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</si>
  <si>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</si>
  <si>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</si>
  <si>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</si>
  <si>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</si>
  <si>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</si>
  <si>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</si>
  <si>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</si>
  <si>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</si>
  <si>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</si>
  <si>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</si>
  <si>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</si>
  <si>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</si>
  <si>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</si>
  <si>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</si>
  <si>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</si>
  <si>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</si>
  <si>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</si>
  <si>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</si>
  <si>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</si>
  <si>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</si>
  <si>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</si>
  <si>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</si>
  <si>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</si>
  <si>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</si>
  <si>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</si>
  <si>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</si>
  <si>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</si>
  <si>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</si>
  <si>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</si>
  <si>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</si>
  <si>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</si>
  <si>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</si>
  <si>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</si>
  <si>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</si>
  <si>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</si>
  <si>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</si>
  <si>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</si>
  <si>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</si>
  <si>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</si>
  <si>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</si>
  <si>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</si>
  <si>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</si>
  <si>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</si>
  <si>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</si>
  <si>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</si>
  <si>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</si>
  <si>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</si>
  <si>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</si>
  <si>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</si>
  <si>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</si>
  <si>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</si>
  <si>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</si>
  <si>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</si>
  <si>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</si>
  <si>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</si>
  <si>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</si>
  <si>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</si>
  <si>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</si>
  <si>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</si>
  <si>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</si>
  <si>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</si>
  <si>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</si>
  <si>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</si>
  <si>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</si>
  <si>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</si>
  <si>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</si>
  <si>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</si>
  <si>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</si>
  <si>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</si>
  <si>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</si>
  <si>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</si>
  <si>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</si>
  <si>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</si>
  <si>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</si>
  <si>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</si>
  <si>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</si>
  <si>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</si>
  <si>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</si>
  <si>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</si>
  <si>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</si>
  <si>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</si>
  <si>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</si>
  <si>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</si>
  <si>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</si>
  <si>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</si>
  <si>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</si>
  <si>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</si>
  <si>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</si>
  <si>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</si>
  <si>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</si>
  <si>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</si>
  <si>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</si>
  <si>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</si>
  <si>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</si>
  <si>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</si>
  <si>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</si>
  <si>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</si>
  <si>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</si>
  <si>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</si>
  <si>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</si>
  <si>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</si>
  <si>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</si>
  <si>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</si>
  <si>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</si>
  <si>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</si>
  <si>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</si>
  <si>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</si>
  <si>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</si>
  <si>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</si>
  <si>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</si>
  <si>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</si>
  <si>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</si>
  <si>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</si>
  <si>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</si>
  <si>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</si>
  <si>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</si>
  <si>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</si>
  <si>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</si>
  <si>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</si>
  <si>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</si>
  <si>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</si>
  <si>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</si>
  <si>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</si>
  <si>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</si>
  <si>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</si>
  <si>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</si>
  <si>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</si>
  <si>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</si>
  <si>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</si>
  <si>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</si>
  <si>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</si>
  <si>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</si>
  <si>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</si>
  <si>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</si>
  <si>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</si>
  <si>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</si>
  <si>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</si>
  <si>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</si>
  <si>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</si>
  <si>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</si>
  <si>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</si>
  <si>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</si>
  <si>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</si>
  <si>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</si>
  <si>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</si>
  <si>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</si>
  <si>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</si>
  <si>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</si>
  <si>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</si>
  <si>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</si>
  <si>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</si>
  <si>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</si>
  <si>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</si>
  <si>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</si>
  <si>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</si>
  <si>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</si>
  <si>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</si>
  <si>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</si>
  <si>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</si>
  <si>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</si>
  <si>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</si>
  <si>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</si>
  <si>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</si>
  <si>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</si>
  <si>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</si>
  <si>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</si>
  <si>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</si>
  <si>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</si>
  <si>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</si>
  <si>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</si>
  <si>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</si>
  <si>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</si>
  <si>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</si>
  <si>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</si>
  <si>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</si>
  <si>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</si>
  <si>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</si>
  <si>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</si>
  <si>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</si>
  <si>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</si>
  <si>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</si>
  <si>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</si>
  <si>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</si>
  <si>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</si>
  <si>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</si>
  <si>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</si>
  <si>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</si>
  <si>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</si>
  <si>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</si>
  <si>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</si>
  <si>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</si>
  <si>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</si>
  <si>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</si>
  <si>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</si>
  <si>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</si>
  <si>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</si>
  <si>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</si>
  <si>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</si>
  <si>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</si>
  <si>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</si>
  <si>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</si>
  <si>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</si>
  <si>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</si>
  <si>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</si>
  <si>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</si>
  <si>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</si>
  <si>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</si>
  <si>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</si>
  <si>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</si>
  <si>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</si>
  <si>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</si>
  <si>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</si>
  <si>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</si>
  <si>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</si>
  <si>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</si>
  <si>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</si>
  <si>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</si>
  <si>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</si>
  <si>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</si>
  <si>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</si>
  <si>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</si>
  <si>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</si>
  <si>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</si>
  <si>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</si>
  <si>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</si>
  <si>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</si>
  <si>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</si>
  <si>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</si>
  <si>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</si>
  <si>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</si>
  <si>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</si>
  <si>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</si>
  <si>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</si>
  <si>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</si>
  <si>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</si>
  <si>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</si>
  <si>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</si>
  <si>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</si>
  <si>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</si>
  <si>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</si>
  <si>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</si>
  <si>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</si>
  <si>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</si>
  <si>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</si>
  <si>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</si>
  <si>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</si>
  <si>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</si>
  <si>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</si>
  <si>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</si>
  <si>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</si>
  <si>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</si>
  <si>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</si>
  <si>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</si>
  <si>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</si>
  <si>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</si>
  <si>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</si>
  <si>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</si>
  <si>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</si>
  <si>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</si>
  <si>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</si>
  <si>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</si>
  <si>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</si>
  <si>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</si>
  <si>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</si>
  <si>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</si>
  <si>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</si>
  <si>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</si>
  <si>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</si>
  <si>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</si>
  <si>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</si>
  <si>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</si>
  <si>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</si>
  <si>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</si>
  <si>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</si>
  <si>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</si>
  <si>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</si>
  <si>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</si>
  <si>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</si>
  <si>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</si>
  <si>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</si>
  <si>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</si>
  <si>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</si>
  <si>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</si>
  <si>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</si>
  <si>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</si>
  <si>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</si>
  <si>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</si>
  <si>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</si>
  <si>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</si>
  <si>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</si>
  <si>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</si>
  <si>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</si>
  <si>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</si>
  <si>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</si>
  <si>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</si>
  <si>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</si>
  <si>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</si>
  <si>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</si>
  <si>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</si>
  <si>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</si>
  <si>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</si>
  <si>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</si>
  <si>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</si>
  <si>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</si>
  <si>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</si>
  <si>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</si>
  <si>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</si>
  <si>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</si>
  <si>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</si>
  <si>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</si>
  <si>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</si>
  <si>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</si>
  <si>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</si>
  <si>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</si>
  <si>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</si>
  <si>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</si>
  <si>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</si>
  <si>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</si>
  <si>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</si>
  <si>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</si>
  <si>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</si>
  <si>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</si>
  <si>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</si>
  <si>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</si>
  <si>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</si>
  <si>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</si>
  <si>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</si>
  <si>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</si>
  <si>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</si>
  <si>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</si>
  <si>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</si>
  <si>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</si>
  <si>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</si>
  <si>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</si>
  <si>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</si>
  <si>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</si>
  <si>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</si>
  <si>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</si>
  <si>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</si>
  <si>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</si>
  <si>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</si>
  <si>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</si>
  <si>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</si>
  <si>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</si>
  <si>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</si>
  <si>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</si>
  <si>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</si>
  <si>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</si>
  <si>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</si>
  <si>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</si>
  <si>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</si>
  <si>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</si>
  <si>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</si>
  <si>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</si>
  <si>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</si>
  <si>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</si>
  <si>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</si>
  <si>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</si>
  <si>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</si>
  <si>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</si>
  <si>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</si>
  <si>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</si>
  <si>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</si>
  <si>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</si>
  <si>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</si>
  <si>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</si>
  <si>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</si>
  <si>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</si>
  <si>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</si>
  <si>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</si>
  <si>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</si>
  <si>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</si>
  <si>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</si>
  <si>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</si>
  <si>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</si>
  <si>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</si>
  <si>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</si>
  <si>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</si>
  <si>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</si>
  <si>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</si>
  <si>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</si>
  <si>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</si>
  <si>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</si>
  <si>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</si>
  <si>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</si>
  <si>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</si>
  <si>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</si>
  <si>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</si>
  <si>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</si>
  <si>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</si>
  <si>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</si>
  <si>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</si>
  <si>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</si>
  <si>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</si>
  <si>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</si>
  <si>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</si>
  <si>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</si>
  <si>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</si>
  <si>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</si>
  <si>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</si>
  <si>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</si>
  <si>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</si>
  <si>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</si>
  <si>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</si>
  <si>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</si>
  <si>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</si>
  <si>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</si>
  <si>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</si>
  <si>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</si>
  <si>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</si>
  <si>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</si>
  <si>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</si>
  <si>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</si>
  <si>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</si>
  <si>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</si>
  <si>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</si>
  <si>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</si>
  <si>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</si>
  <si>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</si>
  <si>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</si>
  <si>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</si>
  <si>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</si>
  <si>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</si>
  <si>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</si>
  <si>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</si>
  <si>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</si>
  <si>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</si>
  <si>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</si>
  <si>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</si>
  <si>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</si>
  <si>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</si>
  <si>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</si>
  <si>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</si>
  <si>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</si>
  <si>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</si>
  <si>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</si>
  <si>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</si>
  <si>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</si>
  <si>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</si>
  <si>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</si>
  <si>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</si>
  <si>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</si>
  <si>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</si>
  <si>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</si>
  <si>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</si>
  <si>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</si>
  <si>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</si>
  <si>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</si>
  <si>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</si>
  <si>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</si>
  <si>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</si>
  <si>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</si>
  <si>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</si>
  <si>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</si>
  <si>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</si>
  <si>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</si>
  <si>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</si>
  <si>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</si>
  <si>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</si>
  <si>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</si>
  <si>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</si>
  <si>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</si>
  <si>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</si>
  <si>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</si>
  <si>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</si>
  <si>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</si>
  <si>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</si>
  <si>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</si>
  <si>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</si>
  <si>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</si>
  <si>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</si>
  <si>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</si>
  <si>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</si>
  <si>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</si>
  <si>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</si>
  <si>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</si>
  <si>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</si>
  <si>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</si>
  <si>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</si>
  <si>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</si>
  <si>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</si>
  <si>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</si>
  <si>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</si>
  <si>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</si>
  <si>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</si>
  <si>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</si>
  <si>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</si>
  <si>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</si>
  <si>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</si>
  <si>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</si>
  <si>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</si>
  <si>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</si>
  <si>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</si>
  <si>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</si>
  <si>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</si>
  <si>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</si>
  <si>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</si>
  <si>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</si>
  <si>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</si>
  <si>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</si>
  <si>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</si>
  <si>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</si>
  <si>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</si>
  <si>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</si>
  <si>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</si>
  <si>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</si>
  <si>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</si>
  <si>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</si>
  <si>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</si>
  <si>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</si>
  <si>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</si>
  <si>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</si>
  <si>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</si>
  <si>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</si>
  <si>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</si>
  <si>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</si>
  <si>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</si>
  <si>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</si>
  <si>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</si>
  <si>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</si>
  <si>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</si>
  <si>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</si>
  <si>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</si>
  <si>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</si>
  <si>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</si>
  <si>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</si>
  <si>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</si>
  <si>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</si>
  <si>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</si>
  <si>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</si>
  <si>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</si>
  <si>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</si>
  <si>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</si>
  <si>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</si>
  <si>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</si>
  <si>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</si>
  <si>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</si>
  <si>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</si>
  <si>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</si>
  <si>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</si>
  <si>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</si>
  <si>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</si>
  <si>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</si>
  <si>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</si>
  <si>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</si>
  <si>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</si>
  <si>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</si>
  <si>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</si>
  <si>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</si>
  <si>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</si>
  <si>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</si>
  <si>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</si>
  <si>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</si>
  <si>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</si>
  <si>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</si>
  <si>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</si>
  <si>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</si>
  <si>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</si>
  <si>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</si>
  <si>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</si>
  <si>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</si>
  <si>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</si>
  <si>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</si>
  <si>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</si>
  <si>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</si>
  <si>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</si>
  <si>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</si>
  <si>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</si>
  <si>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</si>
  <si>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</si>
  <si>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</si>
  <si>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</si>
  <si>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</si>
  <si>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</si>
  <si>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</si>
  <si>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</si>
  <si>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</si>
  <si>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</si>
  <si>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</si>
  <si>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</si>
  <si>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</si>
  <si>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</si>
  <si>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</si>
  <si>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</si>
  <si>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</si>
  <si>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</si>
  <si>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</si>
  <si>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</si>
  <si>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</si>
  <si>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</si>
  <si>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</si>
  <si>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</si>
  <si>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</si>
  <si>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</si>
  <si>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</si>
  <si>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</si>
  <si>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</si>
  <si>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</si>
  <si>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</si>
  <si>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</si>
  <si>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</si>
  <si>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</si>
  <si>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</si>
  <si>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</si>
  <si>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</si>
  <si>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</si>
  <si>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</si>
  <si>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</si>
  <si>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</si>
  <si>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</si>
  <si>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</si>
  <si>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</si>
  <si>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</si>
  <si>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</si>
  <si>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</si>
  <si>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</si>
  <si>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</si>
  <si>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</si>
  <si>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</si>
  <si>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</si>
  <si>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</si>
  <si>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</si>
  <si>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</si>
  <si>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</si>
  <si>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</si>
  <si>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</si>
  <si>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</si>
  <si>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</si>
  <si>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</si>
  <si>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</si>
  <si>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</si>
  <si>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</si>
  <si>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</si>
  <si>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</si>
  <si>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</si>
  <si>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</si>
  <si>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</si>
  <si>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</si>
  <si>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</si>
  <si>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</si>
  <si>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</si>
  <si>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</si>
  <si>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</si>
  <si>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</si>
  <si>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</si>
  <si>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</si>
  <si>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</si>
  <si>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</si>
  <si>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</si>
  <si>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</si>
  <si>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</si>
  <si>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</si>
  <si>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</si>
  <si>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</si>
  <si>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</si>
  <si>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</si>
  <si>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</si>
  <si>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</si>
  <si>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</si>
  <si>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</si>
  <si>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</si>
  <si>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</si>
  <si>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</si>
  <si>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</si>
  <si>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</si>
  <si>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</si>
  <si>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</si>
  <si>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</si>
  <si>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</si>
  <si>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</si>
  <si>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</si>
  <si>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</si>
  <si>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</si>
  <si>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</si>
  <si>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</si>
  <si>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</si>
  <si>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</si>
  <si>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</si>
  <si>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</si>
  <si>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</si>
  <si>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</si>
  <si>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</si>
  <si>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</si>
  <si>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</si>
  <si>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</si>
  <si>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</si>
  <si>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</si>
  <si>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</si>
  <si>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</si>
  <si>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</si>
  <si>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</si>
  <si>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</si>
  <si>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</si>
  <si>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</si>
  <si>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</si>
  <si>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</si>
  <si>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</si>
  <si>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</si>
  <si>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</si>
  <si>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</si>
  <si>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</si>
  <si>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</si>
  <si>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</si>
  <si>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</si>
  <si>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</si>
  <si>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</si>
  <si>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</si>
  <si>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</si>
  <si>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</si>
  <si>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</si>
  <si>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</si>
  <si>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</si>
  <si>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</si>
  <si>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</si>
  <si>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</si>
  <si>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</si>
  <si>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</si>
  <si>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</si>
  <si>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</si>
  <si>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</si>
  <si>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</si>
  <si>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</si>
  <si>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</si>
  <si>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</si>
  <si>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</si>
  <si>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</si>
  <si>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</si>
  <si>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</si>
  <si>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</si>
  <si>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</si>
  <si>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</si>
  <si>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</si>
  <si>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</si>
  <si>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</si>
  <si>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</si>
  <si>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</si>
  <si>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</si>
  <si>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</si>
  <si>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</si>
  <si>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</si>
  <si>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</si>
  <si>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</si>
  <si>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</si>
  <si>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</si>
  <si>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</si>
  <si>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</si>
  <si>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</si>
  <si>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</si>
  <si>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</si>
  <si>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</si>
  <si>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</si>
  <si>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</si>
  <si>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</si>
  <si>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</si>
  <si>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</si>
  <si>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</si>
  <si>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</si>
  <si>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</si>
  <si>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</si>
  <si>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</si>
  <si>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</si>
  <si>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</si>
  <si>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</si>
  <si>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</si>
  <si>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</si>
  <si>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</si>
  <si>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</si>
  <si>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</si>
  <si>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</si>
  <si>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</si>
  <si>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</si>
  <si>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</si>
  <si>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</si>
  <si>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</si>
  <si>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</si>
  <si>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</si>
  <si>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</si>
  <si>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</si>
  <si>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</si>
  <si>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</si>
  <si>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</si>
  <si>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</si>
  <si>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</si>
  <si>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</si>
  <si>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</si>
  <si>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</si>
  <si>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</si>
  <si>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</si>
  <si>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</si>
  <si>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</si>
  <si>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</si>
  <si>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</si>
  <si>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</si>
  <si>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</si>
  <si>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</si>
  <si>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</si>
  <si>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</si>
  <si>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</si>
  <si>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</si>
  <si>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</si>
  <si>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</si>
  <si>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</si>
  <si>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</si>
  <si>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</si>
  <si>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</si>
  <si>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</si>
  <si>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</si>
  <si>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</si>
  <si>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</si>
  <si>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</si>
  <si>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</si>
  <si>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</si>
  <si>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</si>
  <si>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</si>
  <si>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</si>
  <si>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</si>
  <si>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</si>
  <si>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</si>
  <si>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</si>
  <si>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</si>
  <si>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</si>
  <si>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</si>
  <si>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</si>
  <si>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</si>
  <si>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</si>
  <si>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</si>
  <si>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</si>
  <si>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</si>
  <si>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</si>
  <si>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</si>
  <si>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</si>
  <si>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</si>
  <si>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</si>
  <si>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</si>
  <si>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</si>
  <si>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</si>
  <si>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</si>
  <si>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</si>
  <si>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</si>
  <si>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</si>
  <si>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</si>
  <si>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</si>
  <si>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</si>
  <si>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</si>
  <si>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</si>
  <si>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</si>
  <si>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</si>
  <si>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</si>
  <si>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</si>
  <si>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</si>
  <si>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</si>
  <si>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</si>
  <si>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</si>
  <si>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</si>
  <si>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</si>
  <si>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</si>
  <si>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</si>
  <si>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</si>
  <si>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</si>
  <si>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</si>
  <si>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</si>
  <si>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</si>
  <si>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</si>
  <si>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</si>
  <si>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</si>
  <si>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</si>
  <si>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</si>
  <si>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</si>
  <si>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</si>
  <si>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</si>
  <si>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</si>
  <si>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</si>
  <si>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</si>
  <si>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</si>
  <si>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</si>
  <si>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</si>
  <si>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</si>
  <si>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</si>
  <si>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</si>
  <si>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</si>
  <si>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</si>
  <si>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</si>
  <si>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</si>
  <si>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</si>
  <si>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</si>
  <si>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</si>
  <si>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</si>
  <si>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</si>
  <si>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</si>
  <si>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</si>
  <si>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</si>
  <si>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</si>
  <si>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</si>
  <si>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</si>
  <si>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</si>
  <si>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</si>
  <si>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</si>
  <si>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</si>
  <si>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</si>
  <si>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</si>
  <si>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</si>
  <si>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</si>
  <si>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</si>
  <si>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</si>
  <si>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</si>
  <si>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</si>
  <si>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</si>
  <si>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</si>
  <si>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</si>
  <si>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</si>
  <si>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</si>
  <si>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</si>
  <si>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</si>
  <si>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</si>
  <si>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</si>
  <si>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</si>
  <si>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</si>
  <si>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</si>
  <si>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</si>
  <si>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</si>
  <si>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</si>
  <si>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</si>
  <si>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</si>
  <si>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</si>
  <si>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</si>
  <si>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</si>
  <si>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</si>
  <si>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</si>
  <si>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</si>
  <si>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</si>
  <si>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</si>
  <si>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</si>
  <si>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</si>
  <si>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</si>
  <si>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</si>
  <si>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</si>
  <si>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</si>
  <si>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</si>
  <si>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</si>
  <si>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</si>
  <si>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</si>
  <si>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</si>
  <si>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</si>
  <si>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</si>
  <si>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</si>
  <si>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</si>
  <si>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</si>
  <si>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</si>
  <si>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</si>
  <si>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</si>
  <si>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</si>
  <si>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</si>
  <si>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</si>
  <si>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</si>
  <si>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</si>
  <si>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</si>
  <si>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</si>
  <si>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</si>
  <si>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</si>
  <si>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</si>
  <si>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</si>
  <si>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</si>
  <si>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</si>
  <si>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</si>
  <si>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</si>
  <si>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</si>
  <si>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</si>
  <si>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</si>
  <si>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</si>
  <si>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</si>
  <si>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</si>
  <si>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</si>
  <si>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</si>
  <si>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</si>
  <si>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</si>
  <si>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</si>
  <si>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</si>
  <si>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</si>
  <si>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</si>
  <si>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</si>
  <si>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</si>
  <si>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</si>
  <si>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</si>
  <si>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</si>
  <si>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</si>
  <si>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</si>
  <si>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</si>
  <si>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</si>
  <si>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</si>
  <si>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</si>
  <si>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</si>
  <si>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</si>
  <si>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</si>
  <si>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</si>
  <si>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</si>
  <si>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</si>
  <si>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</si>
  <si>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</si>
  <si>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</si>
  <si>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</si>
  <si>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</si>
  <si>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</si>
  <si>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</si>
  <si>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</si>
  <si>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</si>
  <si>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</si>
  <si>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</si>
  <si>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</si>
  <si>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</si>
  <si>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</si>
  <si>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</si>
  <si>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</si>
  <si>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</si>
  <si>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</si>
  <si>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</si>
  <si>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</si>
  <si>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</si>
  <si>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</si>
  <si>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</si>
  <si>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</si>
  <si>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</si>
  <si>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</si>
  <si>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</si>
  <si>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</si>
  <si>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</si>
  <si>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</si>
  <si>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</si>
  <si>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</si>
  <si>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</si>
  <si>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</si>
  <si>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</si>
  <si>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</si>
  <si>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</si>
  <si>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</si>
  <si>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</si>
  <si>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</si>
  <si>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</si>
  <si>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</si>
  <si>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</si>
  <si>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</si>
  <si>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</si>
  <si>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</si>
  <si>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</si>
  <si>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</si>
  <si>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</si>
  <si>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</si>
  <si>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</si>
  <si>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</si>
  <si>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</si>
  <si>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</si>
  <si>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</si>
  <si>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</si>
  <si>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</si>
  <si>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</si>
  <si>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</si>
  <si>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</si>
  <si>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</si>
  <si>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</si>
  <si>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</si>
  <si>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</si>
  <si>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</si>
  <si>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</si>
  <si>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</si>
  <si>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</si>
  <si>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</si>
  <si>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</si>
  <si>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</si>
  <si>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</si>
  <si>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</si>
  <si>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</si>
  <si>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</si>
  <si>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</si>
  <si>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</si>
  <si>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</si>
  <si>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</si>
  <si>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</si>
  <si>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</si>
  <si>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</si>
  <si>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</si>
  <si>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</si>
  <si>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</si>
  <si>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</si>
  <si>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</si>
  <si>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</si>
  <si>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</si>
  <si>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</si>
  <si>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</si>
  <si>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</si>
  <si>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</si>
  <si>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</si>
  <si>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</si>
  <si>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</si>
  <si>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</si>
  <si>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</si>
  <si>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</si>
  <si>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</si>
  <si>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</si>
  <si>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</si>
  <si>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</si>
  <si>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</si>
  <si>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</si>
  <si>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</si>
  <si>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</si>
  <si>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</si>
  <si>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</si>
  <si>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</si>
  <si>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</si>
  <si>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</si>
  <si>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</si>
  <si>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</si>
  <si>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</si>
  <si>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</si>
  <si>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</si>
  <si>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</si>
  <si>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</si>
  <si>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</si>
  <si>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</si>
  <si>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</si>
  <si>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</si>
  <si>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</si>
  <si>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</si>
  <si>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</si>
  <si>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</si>
  <si>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</si>
  <si>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</si>
  <si>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</si>
  <si>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</si>
  <si>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</si>
  <si>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</si>
  <si>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</si>
  <si>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</si>
  <si>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</si>
  <si>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</si>
  <si>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</si>
  <si>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</si>
  <si>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</si>
  <si>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</si>
  <si>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</si>
  <si>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</si>
  <si>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</si>
  <si>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</si>
  <si>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</si>
  <si>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</si>
  <si>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</si>
  <si>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</si>
  <si>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</si>
  <si>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</si>
  <si>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</si>
  <si>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</si>
  <si>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</si>
  <si>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</si>
  <si>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</si>
  <si>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</si>
  <si>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</si>
  <si>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</si>
  <si>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</si>
  <si>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</si>
  <si>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</si>
  <si>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</si>
  <si>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</si>
  <si>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</si>
  <si>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</si>
  <si>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</si>
  <si>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</si>
  <si>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</si>
  <si>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</si>
  <si>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</si>
  <si>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</si>
  <si>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</si>
  <si>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</si>
  <si>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</si>
  <si>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</si>
  <si>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</si>
  <si>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</si>
  <si>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</si>
  <si>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</si>
  <si>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</si>
  <si>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</si>
  <si>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</si>
  <si>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</si>
  <si>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</si>
  <si>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</si>
  <si>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</si>
  <si>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</si>
  <si>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</si>
  <si>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</si>
  <si>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</si>
  <si>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</si>
  <si>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</si>
  <si>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</si>
  <si>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</si>
  <si>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</si>
  <si>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</si>
  <si>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</si>
  <si>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</si>
  <si>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</si>
  <si>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</si>
  <si>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</si>
  <si>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</si>
  <si>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</si>
  <si>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</si>
  <si>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</si>
  <si>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</si>
  <si>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</si>
  <si>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</si>
  <si>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</si>
  <si>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</si>
  <si>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</si>
  <si>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</si>
  <si>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</si>
  <si>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</si>
  <si>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</si>
  <si>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</si>
  <si>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</si>
  <si>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</si>
  <si>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</si>
  <si>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</si>
  <si>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</si>
  <si>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</si>
  <si>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</si>
  <si>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</si>
  <si>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</si>
  <si>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</si>
  <si>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</si>
  <si>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</si>
  <si>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</si>
  <si>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</si>
  <si>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</si>
  <si>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</si>
  <si>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</si>
  <si>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</si>
  <si>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</si>
  <si>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</si>
  <si>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</si>
  <si>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</si>
  <si>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</si>
  <si>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</si>
  <si>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</si>
  <si>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</si>
  <si>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</si>
  <si>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</si>
  <si>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</si>
  <si>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</si>
  <si>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</si>
  <si>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</si>
  <si>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</si>
  <si>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</si>
  <si>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</si>
  <si>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</si>
  <si>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</si>
  <si>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</si>
  <si>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</si>
  <si>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</si>
  <si>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</si>
  <si>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</si>
  <si>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</si>
  <si>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</si>
  <si>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</si>
  <si>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</si>
  <si>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</si>
  <si>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</si>
  <si>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</si>
  <si>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</si>
  <si>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</si>
  <si>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</si>
  <si>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</si>
  <si>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</si>
  <si>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</si>
  <si>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</si>
  <si>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</si>
  <si>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</si>
  <si>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</si>
  <si>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</si>
  <si>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</si>
  <si>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</si>
  <si>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</si>
  <si>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</si>
  <si>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</si>
  <si>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</si>
  <si>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</si>
  <si>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</si>
  <si>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</si>
  <si>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</si>
  <si>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</si>
  <si>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</si>
  <si>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</si>
  <si>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</si>
  <si>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</si>
  <si>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</si>
  <si>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</si>
  <si>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</si>
  <si>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</si>
  <si>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</si>
  <si>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</si>
  <si>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</si>
  <si>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</si>
  <si>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</si>
  <si>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</si>
  <si>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</si>
  <si>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</si>
  <si>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</si>
  <si>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</si>
  <si>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</si>
  <si>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</si>
  <si>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</si>
  <si>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</si>
  <si>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</si>
  <si>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</si>
  <si>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</si>
  <si>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</si>
  <si>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</si>
  <si>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</si>
  <si>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</si>
  <si>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</si>
  <si>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</si>
  <si>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</si>
  <si>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</si>
  <si>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</si>
  <si>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</si>
  <si>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</si>
  <si>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</si>
  <si>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</si>
  <si>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</si>
  <si>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</si>
  <si>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</si>
  <si>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</si>
  <si>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</si>
  <si>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</si>
  <si>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</si>
  <si>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</si>
  <si>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</si>
  <si>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</si>
  <si>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</si>
  <si>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</si>
  <si>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</si>
  <si>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</si>
  <si>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</si>
  <si>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</si>
  <si>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</si>
  <si>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</si>
  <si>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</si>
  <si>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</si>
  <si>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</si>
  <si>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</si>
  <si>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</si>
  <si>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</si>
  <si>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</si>
  <si>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</si>
  <si>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</si>
  <si>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</si>
  <si>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</si>
  <si>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</si>
  <si>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</si>
  <si>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</si>
  <si>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</si>
  <si>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</si>
  <si>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</si>
  <si>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</si>
  <si>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</si>
  <si>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</si>
  <si>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</si>
  <si>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</si>
  <si>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</si>
  <si>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</si>
  <si>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</si>
  <si>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</si>
  <si>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</si>
  <si>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</si>
  <si>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</si>
  <si>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</si>
  <si>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</si>
  <si>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</si>
  <si>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</si>
  <si>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</si>
  <si>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</si>
  <si>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</si>
  <si>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</si>
  <si>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</si>
  <si>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</si>
  <si>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</si>
  <si>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</si>
  <si>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</si>
  <si>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</si>
  <si>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</si>
  <si>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</si>
  <si>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</si>
  <si>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</si>
  <si>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</si>
  <si>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</si>
  <si>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</si>
  <si>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</si>
  <si>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</si>
  <si>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</si>
  <si>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</si>
  <si>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</si>
  <si>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</si>
  <si>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</si>
  <si>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</si>
  <si>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</si>
  <si>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</si>
  <si>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</si>
  <si>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</si>
  <si>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</si>
  <si>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</si>
  <si>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</si>
  <si>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</si>
  <si>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</si>
  <si>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</si>
  <si>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</si>
  <si>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</si>
  <si>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</si>
  <si>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</si>
  <si>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</si>
  <si>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</si>
  <si>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</si>
  <si>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</si>
  <si>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</si>
  <si>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</si>
  <si>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</si>
  <si>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</si>
  <si>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</si>
  <si>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</si>
  <si>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</si>
  <si>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</si>
  <si>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</si>
  <si>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</si>
  <si>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</si>
  <si>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</si>
  <si>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</si>
  <si>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</si>
  <si>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</si>
  <si>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</si>
  <si>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</si>
  <si>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</si>
  <si>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</si>
  <si>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</si>
  <si>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</si>
  <si>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</si>
  <si>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</si>
  <si>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</si>
  <si>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</si>
  <si>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</si>
  <si>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</si>
  <si>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</si>
  <si>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</si>
  <si>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</si>
  <si>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</si>
  <si>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</si>
  <si>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</si>
  <si>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</si>
  <si>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</si>
  <si>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</si>
  <si>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</si>
  <si>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</si>
  <si>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</si>
  <si>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</si>
  <si>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</si>
  <si>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</si>
  <si>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</si>
  <si>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</si>
  <si>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</si>
  <si>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</si>
  <si>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</si>
  <si>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</si>
  <si>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</si>
  <si>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</si>
  <si>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</si>
  <si>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</si>
  <si>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</si>
  <si>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</si>
  <si>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</si>
  <si>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</si>
  <si>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</si>
  <si>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</si>
  <si>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</si>
  <si>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</si>
  <si>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</si>
  <si>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</si>
  <si>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</si>
  <si>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</si>
  <si>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</si>
  <si>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</si>
  <si>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</si>
  <si>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</si>
  <si>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</si>
  <si>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</si>
  <si>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</si>
  <si>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</si>
  <si>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</si>
  <si>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</si>
  <si>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</si>
  <si>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</si>
  <si>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</si>
  <si>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</si>
  <si>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</si>
  <si>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</si>
  <si>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</si>
  <si>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</si>
  <si>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</si>
  <si>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</si>
  <si>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</si>
  <si>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</si>
  <si>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</si>
  <si>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</si>
  <si>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</si>
  <si>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</si>
  <si>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</si>
  <si>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</si>
  <si>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</si>
  <si>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</si>
  <si>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</si>
  <si>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</si>
  <si>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</si>
  <si>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</si>
  <si>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</si>
  <si>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</si>
  <si>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</si>
  <si>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</si>
  <si>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</si>
  <si>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</si>
  <si>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</si>
  <si>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</si>
  <si>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</si>
  <si>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</si>
  <si>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</si>
  <si>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</si>
  <si>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</si>
  <si>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</si>
  <si>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</si>
  <si>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</si>
  <si>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</si>
  <si>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</si>
  <si>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</si>
  <si>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</si>
  <si>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</si>
  <si>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</si>
  <si>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</si>
  <si>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</si>
  <si>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</si>
  <si>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</si>
  <si>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</si>
  <si>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</si>
  <si>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</si>
  <si>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</si>
  <si>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</si>
  <si>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</si>
  <si>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</si>
  <si>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</si>
  <si>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</si>
  <si>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</si>
  <si>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</si>
  <si>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</si>
  <si>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</si>
  <si>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</si>
  <si>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</si>
  <si>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</si>
  <si>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</si>
  <si>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</si>
  <si>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</si>
  <si>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</si>
  <si>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</si>
  <si>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</si>
  <si>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</si>
  <si>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</si>
  <si>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</si>
  <si>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</si>
  <si>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</si>
  <si>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</si>
  <si>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</si>
  <si>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</si>
  <si>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</si>
  <si>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</si>
  <si>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</si>
  <si>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</si>
  <si>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</si>
  <si>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</si>
  <si>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</si>
  <si>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</si>
  <si>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</si>
  <si>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</si>
  <si>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</si>
  <si>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</si>
  <si>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</si>
  <si>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</si>
  <si>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</si>
  <si>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</si>
  <si>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</si>
  <si>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</si>
  <si>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</si>
  <si>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</si>
  <si>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</si>
  <si>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</si>
  <si>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</si>
  <si>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</si>
  <si>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</si>
  <si>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</si>
  <si>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</si>
  <si>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</si>
  <si>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</si>
  <si>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</si>
  <si>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</si>
  <si>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</si>
  <si>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</si>
  <si>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</si>
  <si>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</si>
  <si>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</si>
  <si>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</si>
  <si>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</si>
  <si>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</si>
  <si>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</si>
  <si>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</si>
  <si>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</si>
  <si>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</si>
  <si>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</si>
  <si>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</si>
  <si>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</si>
  <si>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</si>
  <si>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</si>
  <si>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</si>
  <si>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</si>
  <si>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</si>
  <si>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</si>
  <si>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</si>
  <si>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</si>
  <si>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</si>
  <si>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</si>
  <si>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</si>
  <si>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</si>
  <si>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</si>
  <si>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</si>
  <si>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</si>
  <si>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</si>
  <si>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</si>
  <si>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</si>
  <si>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</si>
  <si>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</si>
  <si>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</si>
  <si>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</si>
  <si>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</si>
  <si>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</si>
  <si>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</si>
  <si>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</si>
  <si>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</si>
  <si>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</si>
  <si>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</si>
  <si>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</si>
  <si>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</si>
  <si>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</si>
  <si>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</si>
  <si>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</si>
  <si>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</si>
  <si>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</si>
  <si>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</si>
  <si>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</si>
  <si>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</si>
  <si>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</si>
  <si>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</si>
  <si>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</si>
  <si>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</si>
  <si>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</si>
  <si>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</si>
  <si>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</si>
  <si>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</si>
  <si>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</si>
  <si>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</si>
  <si>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</si>
  <si>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</si>
  <si>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</si>
  <si>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</si>
  <si>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</si>
  <si>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</si>
  <si>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</si>
  <si>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</si>
  <si>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</si>
  <si>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</si>
  <si>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</si>
  <si>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</si>
  <si>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</si>
  <si>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</si>
  <si>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</si>
  <si>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</si>
  <si>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</si>
  <si>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</si>
  <si>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</si>
  <si>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</si>
  <si>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</si>
  <si>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</si>
  <si>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</si>
  <si>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</si>
  <si>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</si>
  <si>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</si>
  <si>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</si>
  <si>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</si>
  <si>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</si>
  <si>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</si>
  <si>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</si>
  <si>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</si>
  <si>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</si>
  <si>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</si>
  <si>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</si>
  <si>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</si>
  <si>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</si>
  <si>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</si>
  <si>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</si>
  <si>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</si>
  <si>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</si>
  <si>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</si>
  <si>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</si>
  <si>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</si>
  <si>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</si>
  <si>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</si>
  <si>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</si>
  <si>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</si>
  <si>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</si>
  <si>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</si>
  <si>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</si>
  <si>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</si>
  <si>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</si>
  <si>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</si>
  <si>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</si>
  <si>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</si>
  <si>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</si>
  <si>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</si>
  <si>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</si>
  <si>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</si>
  <si>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</si>
  <si>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</si>
  <si>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</si>
  <si>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</si>
  <si>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</si>
  <si>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</si>
  <si>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</si>
  <si>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</si>
  <si>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</si>
  <si>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</si>
  <si>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</si>
  <si>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</si>
  <si>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</si>
  <si>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</si>
  <si>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</si>
  <si>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</si>
  <si>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</si>
  <si>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</si>
  <si>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</si>
  <si>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</si>
  <si>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</si>
  <si>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</si>
  <si>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</si>
  <si>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</si>
  <si>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</si>
  <si>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</si>
  <si>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</si>
  <si>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</si>
  <si>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</si>
  <si>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</si>
  <si>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</si>
  <si>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</si>
  <si>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</si>
  <si>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</si>
  <si>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</si>
  <si>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</si>
  <si>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</si>
  <si>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</si>
  <si>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</si>
  <si>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</si>
  <si>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</si>
  <si>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</si>
  <si>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</si>
  <si>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</si>
  <si>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</si>
  <si>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</si>
  <si>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</si>
  <si>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</si>
  <si>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</si>
  <si>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</si>
  <si>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</si>
  <si>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</si>
  <si>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</si>
  <si>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</si>
  <si>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</si>
  <si>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</si>
  <si>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</si>
  <si>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</si>
  <si>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</si>
  <si>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</si>
  <si>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</si>
  <si>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</si>
  <si>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</si>
  <si>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</si>
  <si>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</si>
  <si>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</si>
  <si>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</si>
  <si>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</si>
  <si>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</si>
  <si>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</si>
  <si>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</si>
  <si>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</si>
  <si>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</si>
  <si>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</si>
  <si>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</si>
  <si>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</si>
  <si>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</si>
  <si>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</si>
  <si>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</si>
  <si>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</si>
  <si>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</si>
  <si>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</si>
  <si>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</si>
  <si>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</si>
  <si>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</si>
  <si>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</si>
  <si>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</si>
  <si>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</si>
  <si>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</si>
  <si>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</si>
  <si>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</si>
  <si>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</si>
  <si>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</si>
  <si>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</si>
  <si>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</si>
  <si>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</si>
  <si>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</si>
  <si>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</si>
  <si>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</si>
  <si>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</si>
  <si>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</si>
  <si>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</si>
  <si>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</si>
  <si>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</si>
  <si>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</si>
  <si>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</si>
  <si>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</si>
  <si>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</si>
  <si>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</si>
  <si>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</si>
  <si>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</si>
  <si>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</si>
  <si>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</si>
  <si>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</si>
  <si>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</si>
  <si>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</si>
  <si>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</si>
  <si>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</si>
  <si>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</si>
  <si>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</si>
  <si>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</si>
  <si>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</si>
  <si>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</si>
  <si>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</si>
  <si>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</si>
  <si>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</si>
  <si>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</si>
  <si>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</si>
  <si>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</si>
  <si>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</si>
  <si>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</si>
  <si>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</si>
  <si>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</si>
  <si>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</si>
  <si>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</si>
  <si>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</si>
  <si>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</si>
  <si>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</si>
  <si>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</si>
  <si>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</si>
  <si>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</si>
  <si>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</si>
  <si>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</si>
  <si>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</si>
  <si>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</si>
  <si>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</si>
  <si>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</si>
  <si>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</si>
  <si>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</si>
  <si>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</si>
  <si>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</si>
  <si>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</si>
  <si>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</si>
  <si>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</si>
  <si>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</si>
  <si>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</si>
  <si>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</si>
  <si>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</si>
  <si>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</si>
  <si>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</si>
  <si>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</si>
  <si>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</si>
  <si>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</si>
  <si>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</si>
  <si>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</si>
  <si>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</si>
  <si>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</si>
  <si>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</si>
  <si>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</si>
  <si>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</si>
  <si>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</si>
  <si>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</si>
  <si>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</si>
  <si>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</si>
  <si>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</si>
  <si>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</si>
  <si>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</si>
  <si>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</si>
  <si>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</si>
  <si>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</si>
  <si>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</si>
  <si>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</si>
  <si>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</si>
  <si>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</si>
  <si>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</si>
  <si>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</si>
  <si>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</si>
  <si>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</si>
  <si>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</si>
  <si>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</si>
  <si>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</si>
  <si>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</si>
  <si>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</si>
  <si>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</si>
  <si>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</si>
  <si>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</si>
  <si>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</si>
  <si>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</si>
  <si>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</si>
  <si>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</si>
  <si>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</si>
  <si>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</si>
  <si>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</si>
  <si>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</si>
  <si>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</si>
  <si>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</si>
  <si>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</si>
  <si>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</si>
  <si>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</si>
  <si>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</si>
  <si>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</si>
  <si>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</si>
  <si>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</si>
  <si>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</si>
  <si>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</si>
  <si>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</si>
  <si>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</si>
  <si>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</si>
  <si>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</si>
  <si>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</si>
  <si>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</si>
  <si>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</si>
  <si>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</si>
  <si>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</si>
  <si>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</si>
  <si>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</si>
  <si>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</si>
  <si>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</si>
  <si>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</si>
  <si>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</si>
  <si>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</si>
  <si>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</si>
  <si>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</si>
  <si>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</si>
  <si>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</si>
  <si>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</si>
  <si>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</si>
  <si>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</si>
  <si>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</si>
  <si>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</si>
  <si>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</si>
  <si>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</si>
  <si>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</si>
  <si>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</si>
  <si>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</si>
  <si>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</si>
  <si>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</si>
  <si>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</si>
  <si>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</si>
  <si>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</si>
  <si>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</si>
  <si>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</si>
  <si>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</si>
  <si>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</si>
  <si>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</si>
  <si>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</si>
  <si>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</si>
  <si>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</si>
  <si>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</si>
  <si>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</si>
  <si>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</si>
  <si>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</si>
  <si>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</si>
  <si>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</si>
  <si>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</si>
  <si>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</si>
  <si>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</si>
  <si>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</si>
  <si>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</si>
  <si>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</si>
  <si>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</si>
  <si>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</si>
  <si>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</si>
  <si>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</si>
  <si>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</si>
  <si>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</si>
  <si>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</si>
  <si>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</si>
  <si>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</si>
  <si>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</si>
  <si>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</si>
  <si>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</si>
  <si>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</si>
  <si>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</si>
  <si>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</si>
  <si>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</si>
  <si>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</si>
  <si>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</si>
  <si>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</si>
  <si>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</si>
  <si>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</si>
  <si>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</si>
  <si>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</si>
  <si>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</si>
  <si>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</si>
  <si>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</si>
  <si>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</si>
  <si>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</si>
  <si>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</si>
  <si>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</si>
  <si>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</si>
  <si>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</si>
  <si>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</si>
  <si>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</si>
  <si>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</si>
  <si>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</si>
  <si>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</si>
  <si>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</si>
  <si>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</si>
  <si>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</si>
  <si>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</si>
  <si>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</si>
  <si>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</si>
  <si>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</si>
  <si>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</si>
  <si>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</si>
  <si>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</si>
  <si>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</si>
  <si>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</si>
  <si>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</si>
  <si>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</si>
  <si>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</si>
  <si>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</si>
  <si>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</si>
  <si>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</si>
  <si>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</si>
  <si>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</si>
  <si>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</si>
  <si>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</si>
  <si>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</si>
  <si>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</si>
  <si>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</si>
  <si>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</si>
  <si>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</si>
  <si>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</si>
  <si>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</si>
  <si>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</si>
  <si>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</si>
  <si>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</si>
  <si>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</si>
  <si>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</si>
  <si>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</si>
  <si>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</si>
  <si>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</si>
  <si>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</si>
  <si>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</si>
  <si>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</si>
  <si>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</si>
  <si>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</si>
  <si>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</si>
  <si>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</si>
  <si>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</si>
  <si>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</si>
  <si>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</si>
  <si>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</si>
  <si>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</si>
  <si>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</si>
  <si>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</si>
  <si>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</si>
  <si>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</si>
  <si>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</si>
  <si>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</si>
  <si>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</si>
  <si>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</si>
  <si>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</si>
  <si>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</si>
  <si>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</si>
  <si>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</si>
  <si>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</si>
  <si>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</si>
  <si>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</si>
  <si>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</si>
  <si>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</si>
  <si>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</si>
  <si>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</si>
  <si>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</si>
  <si>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</si>
  <si>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</si>
  <si>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</si>
  <si>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</si>
  <si>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</si>
  <si>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</si>
  <si>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</si>
  <si>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</si>
  <si>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</si>
  <si>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</si>
  <si>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</si>
  <si>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</si>
  <si>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</si>
  <si>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</si>
  <si>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</si>
  <si>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</si>
  <si>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</si>
  <si>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</si>
  <si>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</si>
  <si>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</si>
  <si>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</si>
  <si>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</si>
  <si>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</si>
  <si>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</si>
  <si>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</si>
  <si>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</si>
  <si>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</si>
  <si>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</si>
  <si>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</si>
  <si>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</si>
  <si>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</si>
  <si>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</si>
  <si>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</si>
  <si>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</si>
  <si>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</si>
  <si>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</si>
  <si>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</si>
  <si>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</si>
  <si>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</si>
  <si>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</si>
  <si>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</si>
  <si>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</si>
  <si>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</si>
  <si>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</si>
  <si>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</si>
  <si>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</si>
  <si>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</si>
  <si>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</si>
  <si>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</si>
  <si>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</si>
  <si>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</si>
  <si>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</si>
  <si>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</si>
  <si>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</si>
  <si>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</si>
  <si>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</si>
  <si>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</si>
  <si>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</si>
  <si>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</si>
  <si>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</si>
  <si>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</si>
  <si>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</si>
  <si>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</si>
  <si>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</si>
  <si>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</si>
  <si>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</si>
  <si>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</si>
  <si>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</si>
  <si>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</si>
  <si>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</si>
  <si>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</si>
  <si>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</si>
  <si>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</si>
  <si>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</si>
  <si>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</si>
  <si>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</si>
  <si>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</si>
  <si>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</si>
  <si>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</si>
  <si>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</si>
  <si>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</si>
  <si>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</si>
  <si>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</si>
  <si>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</si>
  <si>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</si>
  <si>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</si>
  <si>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</si>
  <si>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</si>
  <si>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</si>
  <si>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</si>
  <si>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</si>
  <si>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</si>
  <si>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</si>
  <si>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</si>
  <si>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</si>
  <si>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</si>
  <si>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</si>
  <si>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</si>
  <si>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</si>
  <si>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</si>
  <si>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</si>
  <si>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</si>
  <si>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</si>
  <si>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</si>
  <si>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</si>
  <si>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</si>
  <si>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</si>
  <si>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</si>
  <si>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</si>
  <si>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</si>
  <si>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</si>
  <si>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</si>
  <si>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</si>
  <si>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</si>
  <si>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</si>
  <si>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</si>
  <si>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</si>
  <si>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</si>
  <si>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</si>
  <si>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</si>
  <si>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</si>
  <si>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</si>
  <si>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</si>
  <si>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</si>
  <si>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</si>
  <si>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</si>
  <si>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</si>
  <si>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</si>
  <si>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</si>
  <si>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</si>
  <si>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</si>
  <si>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</si>
  <si>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</si>
  <si>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</si>
  <si>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</si>
  <si>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</si>
  <si>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</si>
  <si>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</si>
  <si>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</si>
  <si>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</si>
  <si>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</si>
  <si>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</si>
  <si>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</si>
  <si>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</si>
  <si>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</si>
  <si>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</si>
  <si>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</si>
  <si>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</si>
  <si>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</si>
  <si>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</si>
  <si>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</si>
  <si>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</si>
  <si>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</si>
  <si>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</si>
  <si>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</si>
  <si>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</si>
  <si>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</si>
  <si>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</si>
  <si>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</si>
  <si>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</si>
  <si>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</si>
  <si>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</si>
  <si>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</si>
  <si>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</si>
  <si>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</si>
  <si>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</si>
  <si>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</si>
  <si>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</si>
  <si>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</si>
  <si>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</si>
  <si>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</si>
  <si>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</si>
  <si>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</si>
  <si>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</si>
  <si>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</si>
  <si>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</si>
  <si>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</si>
  <si>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</si>
  <si>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</si>
  <si>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</si>
  <si>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</si>
  <si>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</si>
  <si>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</si>
  <si>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</si>
  <si>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</si>
  <si>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</si>
  <si>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</si>
  <si>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</si>
  <si>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</si>
  <si>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</si>
  <si>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</si>
  <si>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</si>
  <si>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</si>
  <si>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</si>
  <si>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</si>
  <si>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</si>
  <si>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</si>
  <si>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</si>
  <si>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</si>
  <si>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</si>
  <si>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</si>
  <si>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</si>
  <si>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</si>
  <si>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</si>
  <si>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</si>
  <si>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</si>
  <si>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</si>
  <si>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</si>
  <si>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</si>
  <si>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</si>
  <si>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</si>
  <si>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</si>
  <si>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</si>
  <si>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</si>
  <si>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</si>
  <si>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</si>
  <si>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</si>
  <si>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</si>
  <si>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</si>
  <si>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</si>
  <si>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</si>
  <si>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</si>
  <si>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</si>
  <si>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</si>
  <si>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</si>
  <si>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</si>
  <si>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</si>
  <si>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</si>
  <si>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</si>
  <si>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</si>
  <si>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</si>
  <si>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</si>
  <si>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</si>
  <si>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</si>
  <si>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</si>
  <si>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</si>
  <si>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</si>
  <si>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</si>
  <si>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</si>
  <si>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</si>
  <si>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</si>
  <si>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</si>
  <si>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</si>
  <si>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</si>
  <si>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</si>
  <si>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</si>
  <si>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</si>
  <si>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</si>
  <si>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</si>
  <si>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</si>
  <si>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</si>
  <si>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</si>
  <si>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</si>
  <si>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</si>
  <si>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</si>
  <si>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</si>
  <si>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</si>
  <si>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</si>
  <si>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</si>
  <si>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</si>
  <si>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</si>
  <si>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</si>
  <si>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</si>
  <si>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</si>
  <si>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</si>
  <si>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</si>
  <si>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</si>
  <si>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</si>
  <si>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</si>
  <si>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</si>
  <si>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</si>
  <si>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</si>
  <si>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</si>
  <si>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</si>
  <si>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</si>
  <si>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</si>
  <si>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</si>
  <si>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</si>
  <si>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</si>
  <si>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</si>
  <si>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</si>
  <si>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</si>
  <si>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</si>
  <si>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</si>
  <si>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</si>
  <si>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</si>
  <si>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</si>
  <si>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</si>
  <si>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</si>
  <si>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</si>
  <si>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</si>
  <si>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</si>
  <si>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</si>
  <si>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</si>
  <si>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</si>
  <si>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</si>
  <si>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</si>
  <si>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</si>
  <si>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</si>
  <si>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</si>
  <si>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</si>
  <si>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</si>
  <si>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</si>
  <si>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</si>
  <si>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</si>
  <si>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</si>
  <si>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</si>
  <si>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</si>
  <si>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</si>
  <si>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</si>
  <si>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</si>
  <si>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</si>
  <si>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</si>
  <si>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</si>
  <si>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</si>
  <si>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</si>
  <si>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</si>
  <si>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</si>
  <si>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</si>
  <si>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</si>
  <si>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</si>
  <si>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</si>
  <si>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</si>
  <si>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</si>
  <si>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</si>
  <si>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</si>
  <si>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</si>
  <si>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</si>
  <si>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</si>
  <si>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</si>
  <si>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</si>
  <si>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</si>
  <si>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</si>
  <si>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</si>
  <si>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</si>
  <si>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</si>
  <si>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</si>
  <si>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</si>
  <si>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</si>
  <si>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</si>
  <si>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</si>
  <si>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</si>
  <si>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</si>
  <si>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</si>
  <si>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</si>
  <si>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</si>
  <si>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</si>
  <si>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</si>
  <si>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</si>
  <si>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</si>
  <si>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</si>
  <si>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</si>
  <si>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</si>
  <si>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</si>
  <si>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</si>
  <si>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</si>
  <si>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</si>
  <si>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</si>
  <si>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</si>
  <si>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</si>
  <si>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</si>
  <si>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</si>
  <si>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</si>
  <si>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</si>
  <si>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</si>
  <si>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</si>
  <si>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</si>
  <si>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</si>
  <si>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</si>
  <si>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</si>
  <si>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</si>
  <si>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</si>
  <si>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</si>
  <si>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</si>
  <si>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</si>
  <si>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</si>
  <si>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</si>
  <si>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</si>
  <si>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</si>
  <si>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</si>
  <si>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</si>
  <si>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</si>
  <si>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</si>
  <si>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</si>
  <si>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</si>
  <si>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</si>
  <si>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</si>
  <si>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</si>
  <si>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</si>
  <si>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</si>
  <si>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</si>
  <si>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</si>
  <si>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</si>
  <si>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</si>
  <si>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</si>
  <si>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</si>
  <si>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</si>
  <si>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</si>
  <si>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</si>
  <si>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</si>
  <si>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</si>
  <si>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</si>
  <si>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</si>
  <si>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</si>
  <si>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</si>
  <si>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</si>
  <si>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</si>
  <si>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</si>
  <si>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</si>
  <si>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</si>
  <si>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</si>
  <si>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</si>
  <si>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</si>
  <si>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</si>
  <si>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</si>
  <si>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</si>
  <si>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</si>
  <si>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</si>
  <si>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</si>
  <si>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</si>
  <si>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</si>
  <si>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</si>
  <si>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</si>
  <si>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</si>
  <si>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</si>
  <si>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</si>
  <si>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</si>
  <si>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</si>
  <si>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</si>
  <si>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</si>
  <si>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</si>
  <si>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</si>
  <si>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</si>
  <si>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</si>
  <si>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</si>
  <si>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</si>
  <si>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</si>
  <si>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</si>
  <si>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</si>
  <si>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</si>
  <si>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</si>
  <si>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</si>
  <si>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</si>
  <si>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</si>
  <si>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</si>
  <si>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</si>
  <si>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</si>
  <si>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</si>
  <si>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</si>
  <si>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</si>
  <si>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</si>
  <si>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</si>
  <si>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</si>
  <si>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</si>
  <si>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</si>
  <si>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</si>
  <si>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</si>
  <si>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</si>
  <si>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</si>
  <si>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</si>
  <si>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</si>
  <si>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</si>
  <si>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</si>
  <si>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</si>
  <si>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</si>
  <si>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</si>
  <si>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</si>
  <si>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</si>
  <si>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</si>
  <si>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</si>
  <si>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</si>
  <si>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</si>
  <si>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</si>
  <si>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</si>
  <si>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</si>
  <si>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</si>
  <si>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</si>
  <si>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</si>
  <si>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</si>
  <si>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</si>
  <si>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</si>
  <si>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</si>
  <si>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</si>
  <si>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</si>
  <si>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</si>
  <si>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</si>
  <si>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</si>
  <si>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</si>
  <si>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</si>
  <si>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</si>
  <si>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</si>
  <si>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</si>
  <si>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</si>
  <si>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</si>
  <si>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</si>
  <si>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</si>
  <si>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</si>
  <si>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</si>
  <si>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</si>
  <si>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</si>
  <si>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</si>
  <si>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</si>
  <si>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</si>
  <si>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</si>
  <si>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</si>
  <si>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</si>
  <si>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</si>
  <si>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</si>
  <si>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</si>
  <si>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</si>
  <si>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</si>
  <si>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</si>
  <si>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</si>
  <si>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</si>
  <si>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</si>
  <si>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</si>
  <si>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</si>
  <si>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</si>
  <si>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</si>
  <si>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</si>
  <si>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</si>
  <si>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</si>
  <si>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</si>
  <si>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</si>
  <si>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</si>
  <si>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</si>
  <si>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</si>
  <si>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</si>
  <si>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</si>
  <si>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</si>
  <si>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</si>
  <si>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</si>
  <si>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</si>
  <si>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</si>
  <si>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</si>
  <si>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</si>
  <si>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</si>
  <si>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</si>
  <si>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</si>
  <si>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</si>
  <si>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</si>
  <si>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</si>
  <si>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</si>
  <si>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</si>
  <si>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</si>
  <si>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</si>
  <si>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</si>
  <si>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</si>
  <si>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</si>
  <si>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</si>
  <si>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</si>
  <si>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</si>
  <si>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</si>
  <si>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</si>
  <si>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</si>
  <si>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</si>
  <si>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</si>
  <si>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</si>
  <si>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</si>
  <si>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</si>
  <si>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</si>
  <si>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</si>
  <si>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</si>
  <si>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</si>
  <si>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</si>
  <si>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</si>
  <si>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</si>
  <si>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</si>
  <si>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</si>
  <si>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</si>
  <si>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</si>
  <si>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</si>
  <si>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</si>
  <si>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</si>
  <si>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</si>
  <si>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</si>
  <si>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</si>
  <si>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</si>
  <si>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</si>
  <si>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</si>
  <si>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</si>
  <si>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</si>
  <si>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</si>
  <si>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</si>
  <si>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</si>
  <si>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</si>
  <si>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</si>
  <si>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</si>
  <si>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</si>
  <si>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</si>
  <si>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</si>
  <si>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</si>
  <si>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</si>
  <si>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</si>
  <si>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</si>
  <si>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</si>
  <si>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</si>
  <si>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</si>
  <si>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</si>
  <si>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</si>
  <si>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</si>
  <si>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</si>
  <si>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</si>
  <si>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</si>
  <si>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</si>
  <si>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</si>
  <si>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</si>
  <si>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</si>
  <si>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</si>
  <si>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</si>
  <si>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</si>
  <si>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</si>
  <si>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</si>
  <si>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</si>
  <si>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</si>
  <si>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</si>
  <si>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</si>
  <si>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</si>
  <si>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</si>
  <si>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</si>
  <si>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</si>
  <si>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</si>
  <si>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</si>
  <si>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</si>
  <si>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</si>
  <si>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</si>
  <si>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</si>
  <si>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</si>
  <si>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</si>
  <si>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</si>
  <si>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</si>
  <si>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</si>
  <si>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</si>
  <si>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</si>
  <si>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</si>
  <si>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</si>
  <si>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</si>
  <si>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</si>
  <si>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</si>
  <si>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</si>
  <si>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</si>
  <si>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</si>
  <si>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</si>
  <si>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</si>
  <si>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</si>
  <si>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</si>
  <si>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</si>
  <si>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</si>
  <si>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</si>
  <si>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</si>
  <si>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</si>
  <si>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</si>
  <si>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</si>
  <si>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</si>
  <si>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</si>
  <si>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</si>
  <si>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</si>
  <si>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</si>
  <si>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</si>
  <si>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</si>
  <si>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</si>
  <si>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</si>
  <si>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</si>
  <si>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</si>
  <si>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</si>
  <si>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</si>
  <si>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</si>
  <si>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</si>
  <si>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</si>
  <si>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</si>
  <si>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</si>
  <si>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</si>
  <si>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</si>
  <si>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</si>
  <si>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</si>
  <si>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</si>
  <si>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</si>
  <si>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</si>
  <si>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</si>
  <si>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</si>
  <si>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</si>
  <si>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</si>
  <si>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</si>
  <si>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</si>
  <si>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</si>
  <si>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</si>
  <si>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</si>
  <si>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</si>
  <si>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</si>
  <si>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</si>
  <si>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</si>
  <si>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</si>
  <si>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</si>
  <si>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</si>
  <si>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</si>
  <si>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</si>
  <si>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</si>
  <si>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</si>
  <si>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</si>
  <si>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</si>
  <si>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</si>
  <si>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</si>
  <si>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</si>
  <si>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</si>
  <si>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</si>
  <si>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</si>
  <si>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</si>
  <si>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</si>
  <si>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</si>
  <si>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</si>
  <si>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</si>
  <si>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</si>
  <si>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</si>
  <si>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</si>
  <si>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</si>
  <si>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</si>
  <si>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</si>
  <si>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</si>
  <si>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</si>
  <si>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</si>
  <si>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</si>
  <si>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</si>
  <si>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</si>
  <si>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</si>
  <si>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</si>
  <si>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</si>
  <si>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</si>
  <si>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</si>
  <si>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</si>
  <si>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</si>
  <si>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</si>
  <si>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</si>
  <si>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</si>
  <si>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</si>
  <si>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</si>
  <si>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</si>
  <si>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</si>
  <si>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</si>
  <si>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</si>
  <si>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</si>
  <si>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</si>
  <si>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</si>
  <si>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</si>
  <si>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</si>
  <si>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</si>
  <si>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</si>
  <si>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</si>
  <si>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</si>
  <si>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</si>
  <si>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</si>
  <si>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</si>
  <si>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</si>
  <si>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</si>
  <si>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</si>
  <si>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</si>
  <si>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</si>
  <si>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</si>
  <si>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</si>
  <si>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</si>
  <si>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</si>
  <si>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</si>
  <si>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</si>
  <si>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</si>
  <si>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</si>
  <si>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</si>
  <si>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</si>
  <si>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</si>
  <si>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</si>
  <si>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</si>
  <si>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</si>
  <si>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</si>
  <si>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</si>
  <si>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</si>
  <si>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</si>
  <si>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</si>
  <si>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</si>
  <si>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</si>
  <si>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</si>
  <si>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</si>
  <si>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</si>
  <si>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</si>
  <si>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</si>
  <si>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</si>
  <si>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</si>
  <si>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</si>
  <si>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</si>
  <si>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</si>
  <si>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</si>
  <si>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</si>
  <si>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</si>
  <si>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</si>
  <si>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</si>
  <si>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</si>
  <si>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</si>
  <si>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</si>
  <si>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</si>
  <si>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</si>
  <si>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</si>
  <si>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</si>
  <si>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</si>
  <si>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</si>
  <si>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</si>
  <si>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</si>
  <si>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</si>
  <si>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</si>
  <si>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</si>
  <si>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</si>
  <si>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</si>
  <si>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</si>
  <si>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</si>
  <si>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</si>
  <si>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</si>
  <si>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</si>
  <si>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</si>
  <si>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</si>
  <si>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</si>
  <si>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</si>
  <si>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</si>
  <si>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</si>
  <si>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</si>
  <si>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</si>
  <si>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</si>
  <si>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</si>
  <si>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</si>
  <si>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</si>
  <si>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</si>
  <si>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</si>
  <si>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</si>
  <si>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</si>
  <si>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</si>
  <si>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</si>
  <si>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</si>
  <si>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</si>
  <si>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</si>
  <si>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</si>
  <si>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</si>
  <si>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</si>
  <si>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</si>
  <si>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</si>
  <si>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</si>
  <si>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</si>
  <si>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</si>
  <si>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</si>
  <si>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</si>
  <si>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</si>
  <si>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</si>
  <si>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</si>
  <si>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</si>
  <si>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</si>
  <si>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</si>
  <si>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</si>
  <si>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</si>
  <si>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</si>
  <si>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</si>
  <si>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</si>
  <si>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</si>
  <si>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</si>
  <si>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</si>
  <si>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</si>
  <si>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</si>
  <si>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</si>
  <si>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</si>
  <si>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</si>
  <si>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</si>
  <si>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</si>
  <si>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</si>
  <si>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</si>
  <si>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</si>
  <si>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</si>
  <si>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</si>
  <si>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</si>
  <si>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</si>
  <si>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</si>
  <si>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</si>
  <si>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</si>
  <si>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</si>
  <si>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</si>
  <si>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</si>
  <si>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</si>
  <si>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</si>
  <si>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</si>
  <si>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</si>
  <si>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</si>
  <si>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</si>
  <si>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</si>
  <si>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</si>
  <si>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</si>
  <si>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</si>
  <si>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</si>
  <si>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</si>
  <si>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</si>
  <si>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</si>
  <si>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</si>
  <si>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</si>
  <si>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</si>
  <si>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</si>
  <si>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</si>
  <si>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</si>
  <si>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</si>
  <si>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</si>
  <si>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</si>
  <si>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</si>
  <si>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</si>
  <si>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</si>
  <si>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</si>
  <si>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</si>
  <si>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</si>
  <si>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</si>
  <si>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</si>
  <si>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</si>
  <si>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</si>
  <si>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</si>
  <si>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</si>
  <si>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</si>
  <si>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</si>
  <si>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</si>
  <si>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</si>
  <si>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</si>
  <si>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</si>
  <si>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</si>
  <si>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</si>
  <si>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</si>
  <si>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</si>
  <si>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</si>
  <si>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</si>
  <si>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</si>
  <si>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</si>
  <si>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</si>
  <si>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</si>
  <si>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</si>
  <si>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</si>
  <si>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</si>
  <si>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</si>
  <si>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</si>
  <si>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</si>
  <si>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</si>
  <si>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</si>
  <si>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</si>
  <si>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</si>
  <si>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</si>
  <si>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</si>
  <si>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</si>
  <si>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</si>
  <si>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</si>
  <si>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</si>
  <si>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</si>
  <si>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</si>
  <si>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</si>
  <si>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</si>
  <si>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</si>
  <si>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</si>
  <si>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</si>
  <si>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</si>
  <si>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</si>
  <si>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</si>
  <si>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</si>
  <si>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</si>
  <si>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</si>
  <si>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</si>
  <si>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</si>
  <si>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</si>
  <si>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</si>
  <si>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</si>
  <si>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</si>
  <si>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</si>
  <si>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</si>
  <si>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</si>
  <si>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</si>
  <si>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</si>
  <si>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</si>
  <si>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</si>
  <si>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</si>
  <si>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</si>
  <si>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</si>
  <si>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</si>
  <si>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</si>
  <si>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</si>
  <si>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</si>
  <si>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</si>
  <si>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</si>
  <si>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</si>
  <si>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</si>
  <si>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</si>
  <si>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</si>
  <si>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</si>
  <si>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</si>
  <si>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</si>
  <si>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</si>
  <si>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</si>
  <si>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</si>
  <si>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</si>
  <si>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</si>
  <si>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</si>
  <si>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</si>
  <si>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</si>
  <si>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</si>
  <si>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</si>
  <si>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</si>
  <si>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</si>
  <si>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</si>
  <si>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</si>
  <si>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</si>
  <si>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</si>
  <si>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</si>
  <si>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</si>
  <si>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</si>
  <si>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</si>
  <si>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</si>
  <si>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</si>
  <si>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</si>
  <si>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</si>
  <si>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</si>
  <si>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</si>
  <si>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</si>
  <si>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</si>
  <si>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</si>
  <si>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</si>
  <si>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</si>
  <si>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</si>
  <si>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</si>
  <si>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</si>
  <si>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</si>
  <si>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</si>
  <si>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</si>
  <si>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</si>
  <si>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</si>
  <si>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</si>
  <si>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</si>
  <si>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</si>
  <si>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</si>
  <si>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</si>
  <si>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</si>
  <si>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</si>
  <si>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</si>
  <si>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</si>
  <si>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</si>
  <si>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</si>
  <si>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</si>
  <si>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</si>
  <si>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</si>
  <si>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</si>
  <si>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</si>
  <si>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</si>
  <si>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</si>
  <si>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</si>
  <si>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</si>
  <si>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</si>
  <si>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</si>
  <si>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</si>
  <si>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</si>
  <si>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</si>
  <si>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</si>
  <si>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</si>
  <si>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</si>
  <si>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</si>
  <si>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</si>
  <si>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</si>
  <si>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</si>
  <si>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</si>
  <si>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</si>
  <si>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</si>
  <si>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</si>
  <si>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</si>
  <si>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</si>
  <si>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</si>
  <si>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</si>
  <si>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</si>
  <si>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</si>
  <si>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</si>
  <si>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</si>
  <si>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</si>
  <si>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</si>
  <si>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</si>
  <si>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</si>
  <si>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</si>
  <si>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</si>
  <si>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</si>
  <si>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</si>
  <si>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</si>
  <si>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</si>
  <si>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</si>
  <si>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</si>
  <si>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</si>
  <si>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</si>
  <si>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</si>
  <si>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</si>
  <si>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</si>
  <si>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</si>
  <si>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</si>
  <si>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</si>
  <si>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</si>
  <si>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</si>
  <si>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</si>
  <si>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</si>
  <si>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</si>
  <si>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</si>
  <si>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</si>
  <si>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</si>
  <si>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</si>
  <si>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</si>
  <si>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</si>
  <si>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</si>
  <si>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</si>
  <si>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</si>
  <si>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</si>
  <si>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</si>
  <si>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</si>
  <si>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</si>
  <si>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</si>
  <si>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</si>
  <si>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</si>
  <si>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</si>
  <si>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</si>
  <si>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</si>
  <si>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</si>
  <si>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</si>
  <si>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</si>
  <si>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</si>
  <si>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</si>
  <si>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</si>
  <si>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</si>
  <si>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</si>
  <si>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</si>
  <si>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</si>
  <si>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</si>
  <si>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</si>
  <si>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</si>
  <si>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</si>
  <si>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</si>
  <si>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</si>
  <si>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</si>
  <si>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</si>
  <si>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</si>
  <si>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</si>
  <si>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</si>
  <si>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</si>
  <si>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</si>
  <si>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</si>
  <si>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</si>
  <si>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</si>
  <si>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</si>
  <si>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</si>
  <si>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</si>
  <si>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</si>
  <si>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</si>
  <si>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</si>
  <si>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</si>
  <si>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</si>
  <si>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</si>
  <si>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</si>
  <si>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</si>
  <si>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</si>
  <si>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</si>
  <si>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</si>
  <si>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</si>
  <si>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</si>
  <si>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</si>
  <si>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</si>
  <si>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</si>
  <si>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</si>
  <si>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</si>
  <si>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</si>
  <si>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</si>
  <si>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</si>
  <si>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</si>
  <si>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</si>
  <si>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</si>
  <si>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</si>
  <si>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</si>
  <si>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</si>
  <si>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</si>
  <si>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</si>
  <si>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</si>
  <si>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</si>
  <si>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</si>
  <si>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</si>
  <si>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</si>
  <si>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</si>
  <si>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</si>
  <si>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</si>
  <si>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</si>
  <si>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</si>
  <si>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</si>
  <si>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</si>
  <si>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</si>
  <si>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</si>
  <si>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</si>
  <si>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</si>
  <si>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</si>
  <si>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</si>
  <si>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</si>
  <si>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</si>
  <si>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</si>
  <si>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</si>
  <si>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</si>
  <si>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</si>
  <si>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</si>
  <si>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</si>
  <si>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</si>
  <si>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</si>
  <si>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</si>
  <si>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</si>
  <si>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</si>
  <si>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</si>
  <si>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</si>
  <si>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</si>
  <si>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</si>
  <si>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</si>
  <si>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</si>
  <si>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</si>
  <si>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</si>
  <si>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</si>
  <si>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</si>
  <si>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</si>
  <si>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</si>
  <si>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</si>
  <si>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</si>
  <si>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</si>
  <si>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</si>
  <si>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</si>
  <si>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</si>
  <si>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</si>
  <si>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</si>
  <si>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</si>
  <si>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</si>
  <si>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</si>
  <si>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</si>
  <si>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</si>
  <si>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</si>
  <si>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</si>
  <si>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</si>
  <si>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</si>
  <si>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</si>
  <si>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</si>
  <si>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</si>
  <si>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</si>
  <si>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</si>
  <si>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</si>
  <si>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</si>
  <si>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</si>
  <si>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</si>
  <si>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</si>
  <si>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</si>
  <si>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</si>
  <si>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</si>
  <si>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</si>
  <si>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</si>
  <si>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</si>
  <si>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</si>
  <si>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</si>
  <si>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</si>
  <si>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</si>
  <si>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</si>
  <si>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</si>
  <si>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</si>
  <si>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</si>
  <si>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</si>
  <si>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</si>
  <si>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</si>
  <si>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</si>
  <si>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</si>
  <si>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</si>
  <si>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</si>
  <si>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</si>
  <si>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</si>
  <si>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</si>
  <si>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</si>
  <si>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</si>
  <si>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</si>
  <si>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</si>
  <si>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</si>
  <si>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</si>
  <si>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</si>
  <si>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</si>
  <si>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</si>
  <si>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</si>
  <si>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</si>
  <si>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</si>
  <si>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</si>
  <si>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</si>
  <si>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</si>
  <si>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</si>
  <si>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</si>
  <si>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</si>
  <si>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</si>
  <si>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</si>
  <si>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</si>
  <si>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</si>
  <si>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</si>
  <si>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</si>
  <si>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</si>
  <si>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</si>
  <si>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</si>
  <si>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</si>
  <si>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</si>
  <si>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</si>
  <si>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</si>
  <si>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</si>
  <si>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</si>
  <si>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</si>
  <si>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</si>
  <si>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</si>
  <si>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</si>
  <si>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</si>
  <si>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</si>
  <si>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</si>
  <si>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</si>
  <si>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</si>
  <si>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</si>
  <si>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</si>
  <si>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</si>
  <si>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</si>
  <si>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</si>
  <si>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</si>
  <si>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</si>
  <si>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</si>
  <si>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</si>
  <si>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</si>
  <si>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</si>
  <si>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</si>
  <si>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</si>
  <si>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</si>
  <si>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</si>
  <si>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</si>
  <si>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</si>
  <si>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</si>
  <si>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</si>
  <si>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</si>
  <si>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</si>
  <si>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</si>
  <si>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</si>
  <si>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</si>
  <si>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</si>
  <si>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</si>
  <si>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</si>
  <si>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</si>
  <si>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</si>
  <si>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</si>
  <si>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</si>
  <si>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</si>
  <si>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</si>
  <si>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</si>
  <si>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</si>
  <si>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</si>
  <si>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</si>
  <si>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</si>
  <si>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</si>
  <si>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</si>
  <si>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</si>
  <si>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</si>
  <si>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</si>
  <si>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</si>
  <si>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</si>
  <si>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</si>
  <si>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</si>
  <si>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</si>
  <si>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</si>
  <si>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</si>
  <si>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</si>
  <si>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</si>
  <si>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</si>
  <si>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</si>
  <si>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</si>
  <si>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</si>
  <si>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</si>
  <si>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</si>
  <si>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</si>
  <si>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</si>
  <si>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</si>
  <si>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</si>
  <si>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</si>
  <si>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</si>
  <si>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</si>
  <si>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</si>
  <si>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</si>
  <si>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</si>
  <si>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</si>
  <si>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</si>
  <si>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</si>
  <si>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</si>
  <si>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</si>
  <si>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</si>
  <si>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</si>
  <si>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</si>
  <si>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</si>
  <si>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</si>
  <si>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</si>
  <si>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</si>
  <si>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</si>
  <si>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</si>
  <si>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</si>
  <si>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</si>
  <si>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</si>
  <si>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</si>
  <si>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</si>
  <si>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</si>
  <si>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</si>
  <si>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</si>
  <si>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</si>
  <si>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</si>
  <si>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</si>
  <si>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</si>
  <si>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</si>
  <si>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</si>
  <si>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</si>
  <si>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</si>
  <si>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</si>
  <si>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</si>
  <si>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</si>
  <si>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</si>
  <si>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</si>
  <si>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</si>
  <si>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</si>
  <si>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</si>
  <si>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</si>
  <si>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</si>
  <si>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</si>
  <si>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</si>
  <si>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</si>
  <si>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</si>
  <si>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</si>
  <si>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</si>
  <si>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</si>
  <si>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</si>
  <si>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</si>
  <si>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</si>
  <si>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</si>
  <si>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</si>
  <si>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</si>
  <si>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</si>
  <si>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</si>
  <si>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</si>
  <si>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</si>
  <si>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</si>
  <si>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</si>
  <si>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</si>
  <si>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</si>
  <si>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</si>
  <si>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</si>
  <si>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</si>
  <si>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</si>
  <si>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</si>
  <si>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</si>
  <si>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</si>
  <si>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</si>
  <si>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</si>
  <si>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</si>
  <si>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</si>
  <si>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</si>
  <si>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</si>
  <si>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</si>
  <si>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</si>
  <si>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</si>
  <si>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</si>
  <si>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</si>
  <si>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</si>
  <si>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</si>
  <si>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</si>
  <si>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</si>
  <si>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</si>
  <si>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</si>
  <si>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</si>
  <si>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</si>
  <si>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</si>
  <si>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</si>
  <si>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</si>
  <si>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</si>
  <si>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</si>
  <si>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</si>
  <si>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</si>
  <si>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</si>
  <si>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</si>
  <si>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</si>
  <si>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</si>
  <si>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</si>
  <si>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</si>
  <si>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</si>
  <si>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</si>
  <si>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</si>
  <si>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</si>
  <si>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</si>
  <si>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</si>
  <si>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</si>
  <si>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</si>
  <si>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</si>
  <si>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</si>
  <si>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</si>
  <si>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</si>
  <si>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</si>
  <si>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</si>
  <si>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</si>
  <si>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</si>
  <si>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</si>
  <si>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</si>
  <si>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</si>
  <si>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</si>
  <si>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</si>
  <si>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</si>
  <si>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</si>
  <si>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</si>
  <si>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</si>
  <si>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</si>
  <si>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</si>
  <si>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</si>
  <si>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</si>
  <si>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</si>
  <si>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</si>
  <si>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</si>
  <si>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</si>
  <si>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</si>
  <si>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</si>
  <si>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</si>
  <si>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</si>
  <si>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</si>
  <si>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</si>
  <si>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</si>
  <si>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</si>
  <si>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</si>
  <si>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</si>
  <si>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</si>
  <si>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</si>
  <si>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</si>
  <si>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</si>
  <si>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</si>
  <si>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</si>
  <si>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</si>
  <si>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</si>
  <si>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</si>
  <si>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</si>
  <si>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</si>
  <si>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</si>
  <si>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</si>
  <si>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</si>
  <si>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</si>
  <si>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</si>
  <si>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</si>
  <si>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</si>
  <si>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</si>
  <si>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</si>
  <si>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</si>
  <si>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</si>
  <si>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</si>
  <si>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</si>
  <si>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</si>
  <si>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</si>
  <si>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</si>
  <si>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</si>
  <si>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</si>
  <si>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</si>
  <si>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</si>
  <si>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</si>
  <si>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</si>
  <si>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</si>
  <si>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</si>
  <si>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</si>
  <si>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</si>
  <si>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</si>
  <si>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</si>
  <si>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</si>
  <si>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</si>
  <si>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</si>
  <si>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</si>
  <si>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</si>
  <si>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</si>
  <si>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</si>
  <si>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</si>
  <si>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</si>
  <si>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</si>
  <si>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</si>
  <si>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</si>
  <si>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</si>
  <si>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</si>
  <si>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</si>
  <si>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</si>
  <si>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</si>
  <si>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</si>
  <si>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</si>
  <si>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</si>
  <si>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</si>
  <si>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</si>
  <si>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</si>
  <si>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</si>
  <si>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</si>
  <si>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</si>
  <si>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</si>
  <si>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</si>
  <si>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</si>
  <si>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</si>
  <si>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</si>
  <si>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</si>
  <si>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</si>
  <si>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</si>
  <si>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</si>
  <si>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</si>
  <si>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</si>
  <si>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</si>
  <si>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</si>
  <si>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</si>
  <si>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</si>
  <si>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</si>
  <si>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</si>
  <si>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</si>
  <si>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</si>
  <si>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</si>
  <si>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</si>
  <si>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</si>
  <si>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</si>
  <si>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</si>
  <si>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</si>
  <si>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</si>
  <si>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</si>
  <si>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</si>
  <si>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</si>
  <si>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</si>
  <si>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</si>
  <si>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</si>
  <si>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</si>
  <si>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</si>
  <si>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</si>
  <si>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</si>
  <si>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</si>
  <si>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</si>
  <si>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</si>
  <si>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</si>
  <si>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</si>
  <si>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</si>
  <si>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</si>
  <si>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</si>
  <si>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</si>
  <si>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</si>
  <si>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</si>
  <si>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</si>
  <si>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</si>
  <si>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</si>
  <si>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</si>
  <si>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</si>
  <si>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</si>
  <si>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</si>
  <si>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</si>
  <si>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</si>
  <si>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</si>
  <si>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</si>
  <si>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</si>
  <si>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</si>
  <si>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</si>
  <si>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</si>
  <si>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</si>
  <si>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</si>
  <si>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</si>
  <si>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</si>
  <si>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</si>
  <si>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</si>
  <si>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</si>
  <si>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</si>
  <si>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</si>
  <si>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</si>
  <si>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</si>
  <si>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</si>
  <si>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</si>
  <si>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</si>
  <si>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</si>
  <si>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</si>
  <si>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</si>
  <si>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</si>
  <si>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</si>
  <si>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</si>
  <si>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</si>
  <si>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</si>
  <si>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</si>
  <si>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</si>
  <si>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</si>
  <si>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</si>
  <si>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</si>
  <si>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</si>
  <si>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</si>
  <si>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</si>
  <si>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</si>
  <si>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</si>
  <si>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</si>
  <si>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</si>
  <si>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</si>
  <si>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</si>
  <si>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</si>
  <si>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</si>
  <si>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</si>
  <si>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</si>
  <si>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</si>
  <si>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</si>
  <si>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</si>
  <si>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</si>
  <si>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</si>
  <si>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</si>
  <si>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</si>
  <si>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</si>
  <si>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</si>
  <si>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</si>
  <si>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</si>
  <si>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</si>
  <si>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</si>
  <si>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</si>
  <si>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</si>
  <si>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</si>
  <si>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</si>
  <si>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</si>
  <si>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</si>
  <si>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</si>
  <si>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</si>
  <si>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</si>
  <si>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</si>
  <si>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</si>
  <si>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</si>
  <si>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</si>
  <si>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</si>
  <si>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</si>
  <si>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</si>
  <si>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</si>
  <si>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</si>
  <si>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</si>
  <si>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</si>
  <si>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</si>
  <si>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</si>
  <si>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</si>
  <si>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</si>
  <si>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</si>
  <si>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</si>
  <si>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</si>
  <si>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</si>
  <si>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</si>
  <si>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</si>
  <si>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</si>
  <si>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</si>
  <si>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</si>
  <si>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</si>
  <si>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</si>
  <si>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</si>
  <si>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</si>
  <si>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</si>
  <si>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</si>
  <si>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</si>
  <si>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</si>
  <si>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</si>
  <si>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</si>
  <si>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</si>
  <si>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</si>
  <si>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</si>
  <si>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</si>
  <si>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</si>
  <si>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</si>
  <si>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</si>
  <si>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</si>
  <si>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</si>
  <si>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</si>
  <si>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</si>
  <si>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</si>
  <si>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</si>
  <si>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</si>
  <si>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</si>
  <si>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</si>
  <si>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</si>
  <si>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</si>
  <si>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</si>
  <si>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</si>
  <si>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</si>
  <si>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</si>
  <si>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</si>
  <si>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</si>
  <si>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</si>
  <si>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</si>
  <si>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</si>
  <si>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</si>
  <si>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</si>
  <si>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</si>
  <si>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</si>
  <si>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</si>
  <si>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</si>
  <si>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</si>
  <si>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</si>
  <si>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</si>
  <si>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</si>
  <si>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</si>
  <si>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</si>
  <si>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</si>
  <si>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</si>
  <si>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</si>
  <si>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</si>
  <si>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</si>
  <si>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</si>
  <si>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</si>
  <si>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</si>
  <si>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</si>
  <si>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</si>
  <si>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</si>
  <si>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</si>
  <si>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</si>
  <si>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</si>
  <si>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</si>
  <si>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</si>
  <si>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</si>
  <si>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</si>
  <si>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</si>
  <si>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</si>
  <si>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</si>
  <si>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</si>
  <si>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</si>
  <si>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</si>
  <si>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</si>
  <si>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</si>
  <si>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</si>
  <si>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</si>
  <si>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</si>
  <si>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</si>
  <si>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</si>
  <si>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</si>
  <si>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</si>
  <si>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</si>
  <si>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</si>
  <si>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</si>
  <si>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</si>
  <si>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</si>
  <si>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</si>
  <si>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</si>
  <si>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</si>
  <si>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</si>
  <si>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</si>
  <si>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</si>
  <si>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</si>
  <si>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</si>
  <si>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</si>
  <si>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</si>
  <si>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</si>
  <si>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</si>
  <si>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</si>
  <si>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</si>
  <si>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</si>
  <si>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</si>
  <si>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</si>
  <si>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</si>
  <si>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</si>
  <si>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</si>
  <si>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</si>
  <si>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</si>
  <si>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</si>
  <si>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</si>
  <si>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</si>
  <si>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</si>
  <si>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</si>
  <si>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</si>
  <si>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</si>
  <si>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</si>
  <si>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</si>
  <si>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</si>
  <si>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</si>
  <si>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</si>
  <si>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</si>
  <si>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</si>
  <si>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</si>
  <si>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</si>
  <si>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</si>
  <si>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</si>
  <si>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</si>
  <si>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</si>
  <si>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</si>
  <si>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</si>
  <si>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</si>
  <si>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</si>
  <si>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</si>
  <si>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</si>
  <si>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</si>
  <si>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</si>
  <si>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</si>
  <si>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</si>
  <si>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</si>
  <si>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</si>
  <si>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</si>
  <si>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</si>
  <si>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</si>
  <si>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</si>
  <si>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</si>
  <si>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</si>
  <si>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</si>
  <si>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</si>
  <si>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</si>
  <si>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</si>
  <si>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</si>
  <si>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</si>
  <si>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</si>
  <si>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</si>
  <si>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</si>
  <si>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</si>
  <si>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</si>
  <si>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</si>
  <si>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</si>
  <si>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</si>
  <si>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</si>
  <si>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</si>
  <si>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</si>
  <si>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</si>
  <si>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</si>
  <si>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</si>
  <si>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</si>
  <si>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</si>
  <si>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</si>
  <si>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</si>
  <si>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</si>
  <si>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</si>
  <si>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</si>
  <si>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</si>
  <si>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</si>
  <si>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</si>
  <si>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</si>
  <si>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</si>
  <si>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</si>
  <si>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</si>
  <si>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</si>
  <si>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</si>
  <si>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</si>
  <si>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</si>
  <si>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</si>
  <si>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</si>
  <si>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</si>
  <si>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</si>
  <si>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</si>
  <si>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</si>
  <si>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</si>
  <si>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</si>
  <si>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</si>
  <si>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</si>
  <si>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</si>
  <si>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</si>
  <si>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</si>
  <si>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</si>
  <si>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</si>
  <si>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</si>
  <si>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</si>
  <si>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</si>
  <si>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</si>
  <si>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</si>
  <si>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</si>
  <si>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</si>
  <si>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</si>
  <si>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</si>
  <si>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</si>
  <si>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</si>
  <si>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</si>
  <si>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</si>
  <si>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</si>
  <si>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</si>
  <si>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</si>
  <si>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</si>
  <si>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</si>
  <si>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</si>
  <si>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</si>
  <si>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</si>
  <si>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</si>
  <si>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</si>
  <si>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</si>
  <si>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</si>
  <si>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</si>
  <si>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</si>
  <si>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</si>
  <si>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</si>
  <si>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</si>
  <si>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</si>
  <si>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</si>
  <si>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</si>
  <si>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</si>
  <si>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</si>
  <si>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</si>
  <si>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</si>
  <si>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</si>
  <si>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</si>
  <si>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</si>
  <si>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</si>
  <si>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</si>
  <si>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</si>
  <si>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</si>
  <si>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</si>
  <si>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</si>
  <si>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</si>
  <si>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</si>
  <si>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</si>
  <si>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</si>
  <si>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</si>
  <si>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</si>
  <si>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</si>
  <si>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</si>
  <si>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</si>
  <si>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</si>
  <si>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</si>
  <si>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</si>
  <si>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</si>
  <si>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</si>
  <si>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</si>
  <si>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</si>
  <si>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</si>
  <si>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</si>
  <si>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</si>
  <si>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</si>
  <si>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</si>
  <si>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</si>
  <si>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</si>
  <si>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</si>
  <si>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</si>
  <si>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</si>
  <si>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</si>
  <si>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</si>
  <si>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</si>
  <si>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</si>
  <si>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</si>
  <si>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</si>
  <si>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</si>
  <si>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</si>
  <si>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</si>
  <si>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</si>
  <si>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</si>
  <si>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</si>
  <si>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</si>
  <si>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</si>
  <si>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</si>
  <si>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</si>
  <si>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</si>
  <si>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</si>
  <si>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</si>
  <si>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</si>
  <si>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</si>
  <si>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</si>
  <si>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</si>
  <si>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</si>
  <si>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</si>
  <si>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</si>
  <si>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</si>
  <si>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</si>
  <si>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</si>
  <si>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</si>
  <si>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</si>
  <si>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</si>
  <si>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</si>
  <si>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</si>
  <si>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</si>
  <si>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</si>
  <si>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</si>
  <si>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</si>
  <si>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</si>
  <si>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</si>
  <si>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</si>
  <si>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</si>
  <si>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</si>
  <si>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</si>
  <si>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</si>
  <si>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</si>
  <si>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</si>
  <si>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</si>
  <si>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</si>
  <si>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</si>
  <si>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</si>
  <si>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</si>
  <si>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</si>
  <si>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</si>
  <si>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</si>
  <si>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</si>
  <si>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</si>
  <si>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</si>
  <si>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</si>
  <si>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</si>
  <si>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</si>
  <si>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</si>
  <si>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</si>
  <si>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</si>
  <si>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</si>
  <si>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</si>
  <si>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</si>
  <si>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</si>
  <si>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</si>
  <si>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</si>
  <si>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</si>
  <si>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</si>
  <si>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</si>
  <si>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</si>
  <si>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</si>
  <si>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</si>
  <si>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</si>
  <si>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</si>
  <si>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</si>
  <si>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</si>
  <si>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</si>
  <si>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</si>
  <si>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</si>
  <si>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</si>
  <si>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</si>
  <si>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</si>
  <si>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</si>
  <si>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</si>
  <si>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</si>
  <si>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</si>
  <si>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</si>
  <si>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</si>
  <si>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</si>
  <si>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</si>
  <si>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</si>
  <si>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</si>
  <si>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</si>
  <si>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</si>
  <si>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</si>
  <si>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</si>
  <si>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</si>
  <si>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</si>
  <si>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</si>
  <si>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</si>
  <si>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</si>
  <si>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</si>
  <si>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</si>
  <si>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</si>
  <si>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</si>
  <si>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</si>
  <si>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</si>
  <si>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</si>
  <si>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</si>
  <si>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</si>
  <si>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</si>
  <si>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</si>
  <si>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</si>
  <si>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</si>
  <si>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</si>
  <si>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</si>
  <si>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</si>
  <si>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</si>
  <si>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</si>
  <si>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</si>
  <si>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</si>
  <si>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</si>
  <si>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</si>
  <si>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</si>
  <si>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</si>
  <si>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</si>
  <si>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</si>
  <si>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</si>
  <si>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</si>
  <si>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</si>
  <si>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</si>
  <si>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</si>
  <si>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</si>
  <si>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</si>
  <si>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</si>
  <si>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</si>
  <si>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</si>
  <si>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</si>
  <si>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</si>
  <si>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</si>
  <si>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</si>
  <si>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</si>
  <si>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</si>
  <si>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</si>
  <si>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</si>
  <si>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</si>
  <si>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</si>
  <si>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</si>
  <si>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</si>
  <si>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</si>
  <si>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</si>
  <si>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</si>
  <si>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</si>
  <si>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</si>
  <si>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</si>
  <si>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</si>
  <si>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</si>
  <si>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</si>
  <si>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</si>
  <si>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</si>
  <si>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</si>
  <si>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</si>
  <si>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</si>
  <si>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</si>
  <si>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</si>
  <si>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</si>
  <si>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</si>
  <si>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</si>
  <si>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</si>
  <si>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</si>
  <si>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</si>
  <si>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</si>
  <si>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</si>
  <si>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</si>
  <si>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</si>
  <si>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</si>
  <si>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</si>
  <si>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</si>
  <si>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</si>
  <si>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</si>
  <si>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</si>
  <si>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</si>
  <si>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</si>
  <si>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</si>
  <si>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</si>
  <si>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</si>
  <si>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</si>
  <si>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</si>
  <si>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</si>
  <si>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</si>
  <si>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</si>
  <si>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</si>
  <si>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</si>
  <si>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</si>
  <si>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</si>
  <si>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</si>
  <si>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</si>
  <si>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</si>
  <si>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</si>
  <si>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</si>
  <si>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</si>
  <si>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</si>
  <si>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</si>
  <si>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</si>
  <si>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</si>
  <si>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</si>
  <si>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</si>
  <si>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</si>
  <si>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</si>
  <si>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</si>
  <si>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</si>
  <si>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</si>
  <si>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</si>
  <si>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</si>
  <si>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</si>
  <si>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</si>
  <si>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</si>
  <si>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</si>
  <si>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</si>
  <si>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</si>
  <si>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</si>
  <si>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</si>
  <si>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</si>
  <si>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</si>
  <si>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</si>
  <si>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</si>
  <si>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</si>
  <si>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</si>
  <si>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</si>
  <si>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</si>
  <si>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</si>
  <si>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</si>
  <si>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</si>
  <si>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</si>
  <si>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</si>
  <si>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</si>
  <si>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</si>
  <si>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</si>
  <si>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</si>
  <si>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</si>
  <si>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</si>
  <si>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</si>
  <si>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</si>
  <si>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</si>
  <si>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</si>
  <si>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</si>
  <si>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</si>
  <si>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</si>
  <si>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</si>
  <si>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</si>
  <si>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</si>
  <si>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</si>
  <si>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</si>
  <si>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</si>
  <si>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</si>
  <si>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</si>
  <si>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</si>
  <si>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</si>
  <si>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</si>
  <si>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</si>
  <si>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</si>
  <si>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</si>
  <si>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</si>
  <si>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</si>
  <si>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</si>
  <si>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</si>
  <si>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</si>
  <si>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</si>
  <si>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</si>
  <si>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</si>
  <si>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</si>
  <si>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</si>
  <si>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</si>
  <si>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</si>
  <si>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</si>
  <si>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</si>
  <si>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</si>
  <si>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</si>
  <si>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</si>
  <si>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</si>
  <si>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</si>
  <si>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</si>
  <si>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</si>
  <si>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</si>
  <si>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</si>
  <si>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</si>
  <si>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</si>
  <si>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</si>
  <si>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</si>
  <si>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</si>
  <si>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</si>
  <si>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</si>
  <si>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</si>
  <si>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</si>
  <si>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</si>
  <si>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</si>
  <si>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</si>
  <si>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</si>
  <si>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</si>
  <si>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</si>
  <si>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</si>
  <si>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</si>
  <si>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</si>
  <si>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</si>
  <si>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</si>
  <si>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</si>
  <si>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</si>
  <si>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</si>
  <si>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</si>
  <si>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</si>
  <si>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</si>
  <si>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</si>
  <si>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</si>
  <si>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</si>
  <si>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</si>
  <si>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</si>
  <si>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</si>
  <si>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</si>
  <si>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</si>
  <si>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</si>
  <si>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</si>
  <si>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</si>
  <si>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</si>
  <si>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</si>
  <si>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</si>
  <si>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</si>
  <si>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</si>
  <si>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</si>
  <si>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</si>
  <si>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</si>
  <si>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</si>
  <si>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</si>
  <si>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</si>
  <si>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</si>
  <si>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</si>
  <si>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</si>
  <si>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</si>
  <si>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</si>
  <si>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</si>
  <si>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</si>
  <si>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</si>
  <si>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</si>
  <si>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</si>
  <si>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</si>
  <si>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</si>
  <si>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</si>
  <si>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</si>
  <si>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</si>
  <si>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</si>
  <si>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</si>
  <si>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</si>
  <si>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</si>
  <si>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</si>
  <si>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</si>
  <si>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</si>
  <si>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</si>
  <si>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</si>
  <si>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</si>
  <si>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</si>
  <si>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</si>
  <si>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</si>
  <si>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</si>
  <si>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</si>
  <si>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</si>
  <si>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</si>
  <si>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</si>
  <si>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</si>
  <si>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</si>
  <si>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</si>
  <si>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</si>
  <si>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</si>
  <si>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</si>
  <si>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</si>
  <si>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</si>
  <si>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</si>
  <si>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</si>
  <si>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</si>
  <si>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</si>
  <si>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</si>
  <si>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</si>
  <si>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</si>
  <si>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</si>
  <si>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</si>
  <si>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</si>
  <si>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</si>
  <si>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</si>
  <si>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</si>
  <si>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</si>
  <si>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</si>
  <si>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</si>
  <si>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</si>
  <si>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</si>
  <si>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</si>
  <si>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</si>
  <si>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</si>
  <si>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</si>
  <si>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</si>
  <si>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</si>
  <si>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</si>
  <si>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</si>
  <si>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</si>
  <si>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</si>
  <si>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</si>
  <si>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</si>
  <si>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</si>
  <si>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</si>
  <si>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</si>
  <si>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</si>
  <si>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</si>
  <si>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</si>
  <si>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</si>
  <si>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</si>
  <si>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</si>
  <si>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</si>
  <si>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</si>
  <si>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</si>
  <si>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</si>
  <si>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</si>
  <si>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</si>
  <si>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</si>
  <si>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</si>
  <si>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</si>
  <si>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</si>
  <si>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</si>
  <si>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</si>
  <si>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</si>
  <si>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</si>
  <si>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</si>
  <si>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</si>
  <si>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</si>
  <si>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</si>
  <si>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</si>
  <si>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</si>
  <si>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</si>
  <si>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</si>
  <si>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</si>
  <si>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</si>
  <si>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</si>
  <si>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</si>
  <si>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</si>
  <si>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</si>
  <si>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</si>
  <si>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</si>
  <si>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</si>
  <si>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</si>
  <si>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</si>
  <si>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</si>
  <si>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</si>
  <si>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</si>
  <si>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</si>
  <si>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</si>
  <si>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</si>
  <si>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</si>
  <si>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</si>
  <si>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</si>
  <si>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</si>
  <si>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</si>
  <si>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</si>
  <si>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</si>
  <si>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</si>
  <si>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</si>
  <si>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</si>
  <si>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</si>
  <si>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</si>
  <si>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</si>
  <si>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</si>
  <si>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</si>
  <si>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</si>
  <si>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</si>
  <si>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</si>
  <si>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</si>
  <si>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</si>
  <si>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</si>
  <si>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</si>
  <si>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</si>
  <si>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</si>
  <si>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</si>
  <si>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</si>
  <si>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</si>
  <si>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</si>
  <si>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</si>
  <si>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</si>
  <si>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</si>
  <si>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</si>
  <si>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</si>
  <si>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</si>
  <si>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</si>
  <si>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</si>
  <si>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</si>
  <si>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</si>
  <si>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</si>
  <si>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</si>
  <si>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</si>
  <si>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</si>
  <si>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</si>
  <si>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</si>
  <si>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</si>
  <si>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</si>
  <si>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</si>
  <si>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</si>
  <si>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</si>
  <si>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</si>
  <si>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</si>
  <si>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</si>
  <si>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</si>
  <si>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</si>
  <si>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</si>
  <si>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</si>
  <si>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</si>
  <si>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</si>
  <si>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</si>
  <si>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</si>
  <si>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</si>
  <si>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</si>
  <si>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</si>
  <si>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</si>
  <si>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</si>
  <si>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</si>
  <si>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</si>
  <si>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</si>
  <si>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</si>
  <si>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</si>
  <si>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</si>
  <si>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</si>
  <si>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</si>
  <si>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</si>
  <si>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</si>
  <si>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</si>
  <si>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</si>
  <si>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</si>
  <si>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</si>
  <si>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</si>
  <si>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</si>
  <si>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</si>
  <si>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</si>
  <si>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</si>
  <si>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</si>
  <si>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</si>
  <si>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</si>
  <si>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</si>
  <si>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</si>
  <si>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</si>
  <si>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</si>
  <si>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</si>
  <si>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</si>
  <si>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</si>
  <si>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</si>
  <si>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</si>
  <si>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</si>
  <si>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</si>
  <si>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</si>
  <si>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</si>
  <si>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</si>
  <si>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</si>
  <si>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</si>
  <si>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</si>
  <si>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</si>
  <si>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</si>
  <si>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</si>
  <si>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</si>
  <si>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</si>
  <si>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</si>
  <si>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</si>
  <si>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</si>
  <si>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</si>
  <si>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</si>
  <si>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</si>
  <si>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</si>
  <si>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</si>
  <si>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</si>
  <si>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</si>
  <si>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</si>
  <si>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</si>
  <si>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</si>
  <si>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</si>
  <si>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</si>
  <si>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</si>
  <si>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</si>
  <si>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</si>
  <si>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</si>
  <si>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</si>
  <si>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</si>
  <si>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</si>
  <si>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</si>
  <si>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</si>
  <si>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</si>
  <si>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</si>
  <si>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</si>
  <si>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</si>
  <si>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</si>
  <si>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</si>
  <si>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</si>
  <si>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</si>
  <si>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</si>
  <si>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</si>
  <si>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</si>
  <si>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</si>
  <si>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</si>
  <si>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</si>
  <si>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</si>
  <si>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</si>
  <si>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</si>
  <si>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</si>
  <si>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</si>
  <si>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</si>
  <si>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</si>
  <si>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</si>
  <si>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</si>
  <si>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</si>
  <si>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</si>
  <si>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</si>
  <si>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</si>
  <si>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</si>
  <si>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</si>
  <si>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</si>
  <si>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</si>
  <si>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</si>
  <si>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</si>
  <si>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</si>
  <si>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</si>
  <si>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</si>
  <si>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</si>
  <si>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</si>
  <si>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</si>
  <si>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</si>
  <si>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</si>
  <si>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</si>
  <si>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</si>
  <si>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</si>
  <si>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</si>
  <si>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</si>
  <si>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</si>
  <si>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</si>
  <si>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</si>
  <si>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</si>
  <si>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</si>
  <si>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</si>
  <si>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</si>
  <si>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</si>
  <si>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</si>
  <si>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</si>
  <si>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</si>
  <si>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</si>
  <si>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</si>
  <si>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</si>
  <si>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</si>
  <si>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</si>
  <si>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</si>
  <si>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</si>
  <si>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</si>
  <si>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</si>
  <si>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</si>
  <si>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</si>
  <si>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</si>
  <si>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</si>
  <si>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</si>
  <si>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</si>
  <si>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</si>
  <si>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</si>
  <si>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</si>
  <si>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</si>
  <si>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</si>
  <si>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</si>
  <si>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</si>
  <si>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</si>
  <si>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</si>
  <si>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</si>
  <si>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</si>
  <si>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</si>
  <si>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</si>
  <si>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</si>
  <si>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</si>
  <si>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</si>
  <si>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</si>
  <si>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</si>
  <si>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</si>
  <si>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</si>
  <si>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</si>
  <si>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</si>
  <si>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</si>
  <si>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</si>
  <si>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</si>
  <si>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</si>
  <si>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</si>
  <si>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</si>
  <si>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</si>
  <si>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</si>
  <si>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</si>
  <si>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</si>
  <si>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</si>
  <si>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</si>
  <si>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</si>
  <si>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</si>
  <si>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</si>
  <si>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</si>
  <si>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</si>
  <si>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</si>
  <si>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</si>
  <si>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</si>
  <si>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</si>
  <si>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</si>
  <si>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</si>
  <si>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</si>
  <si>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</si>
  <si>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</si>
  <si>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</si>
  <si>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</si>
  <si>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</si>
  <si>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</si>
  <si>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</si>
  <si>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</si>
  <si>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</si>
  <si>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</si>
  <si>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</si>
  <si>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</si>
  <si>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</si>
  <si>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</si>
  <si>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</si>
  <si>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</si>
  <si>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</si>
  <si>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</si>
  <si>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</si>
  <si>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</si>
  <si>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</si>
  <si>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</si>
  <si>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</si>
  <si>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</si>
  <si>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</si>
  <si>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</si>
  <si>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</si>
  <si>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</si>
  <si>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</si>
  <si>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</si>
  <si>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</si>
  <si>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</si>
  <si>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</si>
  <si>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</si>
  <si>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</si>
  <si>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</si>
  <si>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</si>
  <si>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</si>
  <si>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</si>
  <si>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</si>
  <si>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</si>
  <si>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</si>
  <si>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</si>
  <si>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</si>
  <si>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</si>
  <si>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</si>
  <si>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</si>
  <si>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</si>
  <si>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</si>
  <si>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</si>
  <si>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</si>
  <si>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</si>
  <si>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</si>
  <si>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</si>
  <si>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</si>
  <si>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</si>
  <si>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</si>
  <si>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</si>
  <si>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</si>
  <si>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</si>
  <si>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</si>
  <si>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</si>
  <si>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</si>
  <si>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</si>
  <si>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</si>
  <si>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</si>
  <si>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</si>
  <si>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</si>
  <si>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</si>
  <si>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</si>
  <si>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</si>
  <si>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</si>
  <si>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</si>
  <si>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</si>
  <si>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</si>
  <si>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</si>
  <si>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</si>
  <si>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</si>
  <si>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</si>
  <si>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</si>
  <si>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</si>
  <si>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</si>
  <si>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</si>
  <si>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</si>
  <si>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</si>
  <si>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</si>
  <si>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</si>
  <si>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</si>
  <si>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</si>
  <si>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</si>
  <si>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</si>
  <si>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</si>
  <si>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</si>
  <si>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</si>
  <si>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</si>
  <si>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</si>
  <si>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</si>
  <si>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</si>
  <si>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</si>
  <si>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</si>
  <si>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</si>
  <si>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</si>
  <si>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</si>
  <si>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</si>
  <si>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</si>
  <si>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</si>
  <si>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</si>
  <si>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</si>
  <si>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</si>
  <si>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</si>
  <si>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</si>
  <si>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</si>
  <si>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</si>
  <si>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</si>
  <si>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</si>
  <si>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</si>
  <si>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</si>
  <si>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</si>
  <si>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</si>
  <si>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</si>
  <si>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</si>
  <si>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</si>
  <si>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</si>
  <si>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</si>
  <si>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</si>
  <si>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</si>
  <si>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</si>
  <si>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</si>
  <si>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</si>
  <si>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</si>
  <si>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</si>
  <si>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</si>
  <si>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</si>
  <si>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</si>
  <si>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</si>
  <si>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</si>
  <si>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</si>
  <si>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</si>
  <si>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</si>
  <si>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</si>
  <si>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</si>
  <si>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</si>
  <si>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</si>
  <si>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</si>
  <si>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</si>
  <si>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</si>
  <si>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</si>
  <si>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</si>
  <si>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</si>
  <si>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</si>
  <si>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</si>
  <si>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</si>
  <si>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</si>
  <si>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</si>
  <si>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</si>
  <si>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</si>
  <si>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</si>
  <si>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</si>
  <si>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</si>
  <si>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</si>
  <si>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</si>
  <si>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</si>
  <si>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</si>
  <si>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</si>
  <si>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</si>
  <si>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</si>
  <si>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</si>
  <si>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</si>
  <si>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</si>
  <si>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</si>
  <si>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</si>
  <si>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</si>
  <si>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</si>
  <si>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</si>
  <si>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</si>
  <si>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</si>
  <si>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</si>
  <si>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</si>
  <si>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</si>
  <si>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</si>
  <si>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</si>
  <si>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</si>
  <si>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</si>
  <si>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</si>
  <si>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</si>
  <si>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</si>
  <si>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</si>
  <si>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</si>
  <si>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</si>
  <si>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</si>
  <si>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</si>
  <si>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</si>
  <si>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</si>
  <si>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</si>
  <si>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</si>
  <si>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</si>
  <si>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</si>
  <si>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</si>
  <si>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</si>
  <si>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</si>
  <si>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</si>
  <si>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</si>
  <si>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</si>
  <si>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</si>
  <si>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</si>
  <si>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</si>
  <si>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</si>
  <si>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</si>
  <si>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</si>
  <si>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</si>
  <si>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</si>
  <si>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</si>
  <si>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</si>
  <si>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</si>
  <si>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</si>
  <si>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</si>
  <si>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</si>
  <si>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</si>
  <si>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</si>
  <si>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</si>
  <si>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</si>
  <si>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</si>
  <si>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</si>
  <si>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</si>
  <si>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</si>
  <si>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</si>
  <si>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</si>
  <si>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</si>
  <si>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</si>
  <si>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</si>
  <si>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</si>
  <si>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</si>
  <si>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</si>
  <si>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</si>
  <si>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</si>
  <si>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</si>
  <si>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</si>
  <si>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</si>
  <si>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</si>
  <si>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</si>
  <si>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</si>
  <si>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</si>
  <si>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</si>
  <si>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</si>
  <si>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</si>
  <si>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</si>
  <si>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</si>
  <si>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</si>
  <si>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</si>
  <si>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</si>
  <si>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</si>
  <si>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</si>
  <si>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</si>
  <si>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</si>
  <si>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</si>
  <si>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</si>
  <si>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</si>
  <si>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</si>
  <si>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</si>
  <si>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</si>
  <si>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</si>
  <si>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</si>
  <si>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</si>
  <si>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</si>
  <si>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</si>
  <si>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</si>
  <si>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</si>
  <si>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</si>
  <si>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</si>
  <si>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</si>
  <si>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</si>
  <si>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</si>
  <si>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</si>
  <si>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</si>
  <si>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</si>
  <si>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</si>
  <si>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</si>
  <si>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</si>
  <si>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</si>
  <si>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</si>
  <si>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</si>
  <si>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</si>
  <si>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</si>
  <si>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</si>
  <si>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</si>
  <si>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</si>
  <si>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</si>
  <si>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</si>
  <si>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</si>
  <si>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</si>
  <si>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</si>
  <si>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</si>
  <si>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</si>
  <si>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</si>
  <si>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</si>
  <si>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</si>
  <si>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</si>
  <si>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</si>
  <si>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</si>
  <si>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</si>
  <si>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</si>
  <si>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</si>
  <si>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</si>
  <si>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</si>
  <si>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</si>
  <si>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</si>
  <si>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</si>
  <si>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</si>
  <si>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</si>
  <si>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</si>
  <si>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</si>
  <si>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</si>
  <si>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</si>
  <si>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</si>
  <si>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</si>
  <si>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</si>
  <si>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</si>
  <si>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</si>
  <si>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</si>
  <si>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</si>
  <si>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</si>
  <si>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</si>
  <si>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</si>
  <si>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</si>
  <si>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</si>
  <si>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</si>
  <si>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</si>
  <si>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</si>
  <si>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</si>
  <si>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</si>
  <si>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</si>
  <si>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</si>
  <si>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</si>
  <si>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</si>
  <si>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</si>
  <si>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</si>
  <si>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</si>
  <si>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</si>
  <si>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</si>
  <si>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</si>
  <si>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</si>
  <si>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</si>
  <si>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</si>
  <si>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</si>
  <si>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</si>
  <si>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</si>
  <si>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</si>
  <si>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</si>
  <si>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</si>
  <si>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</si>
  <si>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</si>
  <si>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</si>
  <si>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</si>
  <si>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</si>
  <si>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</si>
  <si>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</si>
  <si>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</si>
  <si>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</si>
  <si>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</si>
  <si>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</si>
  <si>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</si>
  <si>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</si>
  <si>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</si>
  <si>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</si>
  <si>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</si>
  <si>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</si>
  <si>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</si>
  <si>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</si>
  <si>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</si>
  <si>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</si>
  <si>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</si>
  <si>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</si>
  <si>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</si>
  <si>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</si>
  <si>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</si>
  <si>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</si>
  <si>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</si>
  <si>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</si>
  <si>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</si>
  <si>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</si>
  <si>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</si>
  <si>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</si>
  <si>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</si>
  <si>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</si>
  <si>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</si>
  <si>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</si>
  <si>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</si>
  <si>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</si>
  <si>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</si>
  <si>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</si>
  <si>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</si>
  <si>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</si>
  <si>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</si>
  <si>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</si>
  <si>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</si>
  <si>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</si>
  <si>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</si>
  <si>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</si>
  <si>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</si>
  <si>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</si>
  <si>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</si>
  <si>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</si>
  <si>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</si>
  <si>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</si>
  <si>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</si>
  <si>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</si>
  <si>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</si>
  <si>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</si>
  <si>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</si>
  <si>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</si>
  <si>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</si>
  <si>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</si>
  <si>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</si>
  <si>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</si>
  <si>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</si>
  <si>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</si>
  <si>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</si>
  <si>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</si>
  <si>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</si>
  <si>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</si>
  <si>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</si>
  <si>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</si>
  <si>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</si>
  <si>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</si>
  <si>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</si>
  <si>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</si>
  <si>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</si>
  <si>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</si>
  <si>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</si>
  <si>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</si>
  <si>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</si>
  <si>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</si>
  <si>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</si>
  <si>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</si>
  <si>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</si>
  <si>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</si>
  <si>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</si>
  <si>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</si>
  <si>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</si>
  <si>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</si>
  <si>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</si>
  <si>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</si>
  <si>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</si>
  <si>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</si>
  <si>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</si>
  <si>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</si>
  <si>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</si>
  <si>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</si>
  <si>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</si>
  <si>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</si>
  <si>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</si>
  <si>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</si>
  <si>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</si>
  <si>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</si>
  <si>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</si>
  <si>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</si>
  <si>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</si>
  <si>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</si>
  <si>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</si>
  <si>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</si>
  <si>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</si>
  <si>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</si>
  <si>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</si>
  <si>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</si>
  <si>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</si>
  <si>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</si>
  <si>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</si>
  <si>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</si>
  <si>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</si>
  <si>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</si>
  <si>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</si>
  <si>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</si>
  <si>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</si>
  <si>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</si>
  <si>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</si>
  <si>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</si>
  <si>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</si>
  <si>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</si>
  <si>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</si>
  <si>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</si>
  <si>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</si>
  <si>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</si>
  <si>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</si>
  <si>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</si>
  <si>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</si>
  <si>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</si>
  <si>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</si>
  <si>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</si>
  <si>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</si>
  <si>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</si>
  <si>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</si>
  <si>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</si>
  <si>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</si>
  <si>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</si>
  <si>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</si>
  <si>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</si>
  <si>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</si>
  <si>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</si>
  <si>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</si>
  <si>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</si>
  <si>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</si>
  <si>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</si>
  <si>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</si>
  <si>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</si>
  <si>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</si>
  <si>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</si>
  <si>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</si>
  <si>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</si>
  <si>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</si>
  <si>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</si>
  <si>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</si>
  <si>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</si>
  <si>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</si>
  <si>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</si>
  <si>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</si>
  <si>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</si>
  <si>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</si>
  <si>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</si>
  <si>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</si>
  <si>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</si>
  <si>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</si>
  <si>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</si>
  <si>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</si>
  <si>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</si>
  <si>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</si>
  <si>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</si>
  <si>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</si>
  <si>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</si>
  <si>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</si>
  <si>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</si>
  <si>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</si>
  <si>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</si>
  <si>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</si>
  <si>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</si>
  <si>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</si>
  <si>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</si>
  <si>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</si>
  <si>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</si>
  <si>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</si>
  <si>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</si>
  <si>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</si>
  <si>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</si>
  <si>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</si>
  <si>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</si>
  <si>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</si>
  <si>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</si>
  <si>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</si>
  <si>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</si>
  <si>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</si>
  <si>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</si>
  <si>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</si>
  <si>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</si>
  <si>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</si>
  <si>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</si>
  <si>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</si>
  <si>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</si>
  <si>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</si>
  <si>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</si>
  <si>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</si>
  <si>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</si>
  <si>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</si>
  <si>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</si>
  <si>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</si>
  <si>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</si>
  <si>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</si>
  <si>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</si>
  <si>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</si>
  <si>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</si>
  <si>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</si>
  <si>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</si>
  <si>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</si>
  <si>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</si>
  <si>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</si>
  <si>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</si>
  <si>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</si>
  <si>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</si>
  <si>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</si>
  <si>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</si>
  <si>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</si>
  <si>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</si>
  <si>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</si>
  <si>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</si>
  <si>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</si>
  <si>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</si>
  <si>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</si>
  <si>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</si>
  <si>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</si>
  <si>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</si>
  <si>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</si>
  <si>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</si>
  <si>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</si>
  <si>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</si>
  <si>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</si>
  <si>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</si>
  <si>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</si>
  <si>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</si>
  <si>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</si>
  <si>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</si>
  <si>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</si>
  <si>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</si>
  <si>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</si>
  <si>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</si>
  <si>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</si>
  <si>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</si>
  <si>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</si>
  <si>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</si>
  <si>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</si>
  <si>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</si>
  <si>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</si>
  <si>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</si>
  <si>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</si>
  <si>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</si>
  <si>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</si>
  <si>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</si>
  <si>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</si>
  <si>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</si>
  <si>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</si>
  <si>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</si>
  <si>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</si>
  <si>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</si>
  <si>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</si>
  <si>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</si>
  <si>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</si>
  <si>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</si>
  <si>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</si>
  <si>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</si>
  <si>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</si>
  <si>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</si>
  <si>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</si>
  <si>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</si>
  <si>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</si>
  <si>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</si>
  <si>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</si>
  <si>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</si>
  <si>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</si>
  <si>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</si>
  <si>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</si>
  <si>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</si>
  <si>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</si>
  <si>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</si>
  <si>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</si>
  <si>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</si>
  <si>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</si>
  <si>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</si>
  <si>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</si>
  <si>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</si>
  <si>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</si>
  <si>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</si>
  <si>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</si>
  <si>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</si>
  <si>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</si>
  <si>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</si>
  <si>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</si>
  <si>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</si>
  <si>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</si>
  <si>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</si>
  <si>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</si>
  <si>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</si>
  <si>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</si>
  <si>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</si>
  <si>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</si>
  <si>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</si>
  <si>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</si>
  <si>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</si>
  <si>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</si>
  <si>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</si>
  <si>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</si>
  <si>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</si>
  <si>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</si>
  <si>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</si>
  <si>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</si>
  <si>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</si>
  <si>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</si>
  <si>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</si>
  <si>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</si>
  <si>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</si>
  <si>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</si>
  <si>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</si>
  <si>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</si>
  <si>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</si>
  <si>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</si>
  <si>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</si>
  <si>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</si>
  <si>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</si>
  <si>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</si>
  <si>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</si>
  <si>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</si>
  <si>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</si>
  <si>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</si>
  <si>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</si>
  <si>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</si>
  <si>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</si>
  <si>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</si>
  <si>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</si>
  <si>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</si>
  <si>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</si>
  <si>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</si>
  <si>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</si>
  <si>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</si>
  <si>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</si>
  <si>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</si>
  <si>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</si>
  <si>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</si>
  <si>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</si>
  <si>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</si>
  <si>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</si>
  <si>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</si>
  <si>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</si>
  <si>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</si>
  <si>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</si>
  <si>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</si>
  <si>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</si>
  <si>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</si>
  <si>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</si>
  <si>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</si>
  <si>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</si>
  <si>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</si>
  <si>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</si>
  <si>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</si>
  <si>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</si>
  <si>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</si>
  <si>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</si>
  <si>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</si>
  <si>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</si>
  <si>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</si>
  <si>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</si>
  <si>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</si>
  <si>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</si>
  <si>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</si>
  <si>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</si>
  <si>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</si>
  <si>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</si>
  <si>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</si>
  <si>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</si>
  <si>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</si>
  <si>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</si>
  <si>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</si>
  <si>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</si>
  <si>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</si>
  <si>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</si>
  <si>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</si>
  <si>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</si>
  <si>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</si>
  <si>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</si>
  <si>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</si>
  <si>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</si>
  <si>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</si>
  <si>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</si>
  <si>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</si>
  <si>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</si>
  <si>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</si>
  <si>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</si>
  <si>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</si>
  <si>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</si>
  <si>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</si>
  <si>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</si>
  <si>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</si>
  <si>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</si>
  <si>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</si>
  <si>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</si>
  <si>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</si>
  <si>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</si>
  <si>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</si>
  <si>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</si>
  <si>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</si>
  <si>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</si>
  <si>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</si>
  <si>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</si>
  <si>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</si>
  <si>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</si>
  <si>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</si>
  <si>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</si>
  <si>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</si>
  <si>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</si>
  <si>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</si>
  <si>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</si>
  <si>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</si>
  <si>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</si>
  <si>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</si>
  <si>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</si>
  <si>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</si>
  <si>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</si>
  <si>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</si>
  <si>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</si>
  <si>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</si>
  <si>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</si>
  <si>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</si>
  <si>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</si>
  <si>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</si>
  <si>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</si>
  <si>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</si>
  <si>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</si>
  <si>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</si>
  <si>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</si>
  <si>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</si>
  <si>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</si>
  <si>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</si>
  <si>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</si>
  <si>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</si>
  <si>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</si>
  <si>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</si>
  <si>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</si>
  <si>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</si>
  <si>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</si>
  <si>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</si>
  <si>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</si>
  <si>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</si>
  <si>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</si>
  <si>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</si>
  <si>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</si>
  <si>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</si>
  <si>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</si>
  <si>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</si>
  <si>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</si>
  <si>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</si>
  <si>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</si>
  <si>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</si>
  <si>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</si>
  <si>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</si>
  <si>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</si>
  <si>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</si>
  <si>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</si>
  <si>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</si>
  <si>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</si>
  <si>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</si>
  <si>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</si>
  <si>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</si>
  <si>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</si>
  <si>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</si>
  <si>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</si>
  <si>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</si>
  <si>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</si>
  <si>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</si>
  <si>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</si>
  <si>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</si>
  <si>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</si>
  <si>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</si>
  <si>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</si>
  <si>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</si>
  <si>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</si>
  <si>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</si>
  <si>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</si>
  <si>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</si>
  <si>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</si>
  <si>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</si>
  <si>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</si>
  <si>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</si>
  <si>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</si>
  <si>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</si>
  <si>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</si>
  <si>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</si>
  <si>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</si>
  <si>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</si>
  <si>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</si>
  <si>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</si>
  <si>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</si>
  <si>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</si>
  <si>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</si>
  <si>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</si>
  <si>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</si>
  <si>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</si>
  <si>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</si>
  <si>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</si>
  <si>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</si>
  <si>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</si>
  <si>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</si>
  <si>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</si>
  <si>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</si>
  <si>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</si>
  <si>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</si>
  <si>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</si>
  <si>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</si>
  <si>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</si>
  <si>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</si>
  <si>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</si>
  <si>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</si>
  <si>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</si>
  <si>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</si>
  <si>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</si>
  <si>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</si>
  <si>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</si>
  <si>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</si>
  <si>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</si>
  <si>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</si>
  <si>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</si>
  <si>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</si>
  <si>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</si>
  <si>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</si>
  <si>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</si>
  <si>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</si>
  <si>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</si>
  <si>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</si>
  <si>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</si>
  <si>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</si>
  <si>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</si>
  <si>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</si>
  <si>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</si>
  <si>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</si>
  <si>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</si>
  <si>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</si>
  <si>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</si>
  <si>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</si>
  <si>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</si>
  <si>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</si>
  <si>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</si>
  <si>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</si>
  <si>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</si>
  <si>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</si>
  <si>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</si>
  <si>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</si>
  <si>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</si>
  <si>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</si>
  <si>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</si>
  <si>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</si>
  <si>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</si>
  <si>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</si>
  <si>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</si>
  <si>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</si>
  <si>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</si>
  <si>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</si>
  <si>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</si>
  <si>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</si>
  <si>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</si>
  <si>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</si>
  <si>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</si>
  <si>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</si>
  <si>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</si>
  <si>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</si>
  <si>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</si>
  <si>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</si>
  <si>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</si>
  <si>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</si>
  <si>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</si>
  <si>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</si>
  <si>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</si>
  <si>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</si>
  <si>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</si>
  <si>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</si>
  <si>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</si>
  <si>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</si>
  <si>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</si>
  <si>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</si>
  <si>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</si>
  <si>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</si>
  <si>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</si>
  <si>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</si>
  <si>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</si>
  <si>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</si>
  <si>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</si>
  <si>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</si>
  <si>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</si>
  <si>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</si>
  <si>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</si>
  <si>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</si>
  <si>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</si>
  <si>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</si>
  <si>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</si>
  <si>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</si>
  <si>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</si>
  <si>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</si>
  <si>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</si>
  <si>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</si>
  <si>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</si>
  <si>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</si>
  <si>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</si>
  <si>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</si>
  <si>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</si>
  <si>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</si>
  <si>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</si>
  <si>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</si>
  <si>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</si>
  <si>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</si>
  <si>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</si>
  <si>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</si>
  <si>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</si>
  <si>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</si>
  <si>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</si>
  <si>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</si>
  <si>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</si>
  <si>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</si>
  <si>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</si>
  <si>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</si>
  <si>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</si>
  <si>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</si>
  <si>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</si>
  <si>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</si>
  <si>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</si>
  <si>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</si>
  <si>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</si>
  <si>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</si>
  <si>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</si>
  <si>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</si>
  <si>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</si>
  <si>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</si>
  <si>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</si>
  <si>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</si>
  <si>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</si>
  <si>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</si>
  <si>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</si>
  <si>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</si>
  <si>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</si>
  <si>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</si>
  <si>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</si>
  <si>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</si>
  <si>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</si>
  <si>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</si>
  <si>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</si>
  <si>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</si>
  <si>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</si>
  <si>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</si>
  <si>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</si>
  <si>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</si>
  <si>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</si>
  <si>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</si>
  <si>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</si>
  <si>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</si>
  <si>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</si>
  <si>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</si>
  <si>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</si>
  <si>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</si>
  <si>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</si>
  <si>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</si>
  <si>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</si>
  <si>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</si>
  <si>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</si>
  <si>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</si>
  <si>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</si>
  <si>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</si>
  <si>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</si>
  <si>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</si>
  <si>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</si>
  <si>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</si>
  <si>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</si>
  <si>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</si>
  <si>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</si>
  <si>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</si>
  <si>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</si>
  <si>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</si>
  <si>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</si>
  <si>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</si>
  <si>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</si>
  <si>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</si>
  <si>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</si>
  <si>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</si>
  <si>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</si>
  <si>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</si>
  <si>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</si>
  <si>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</si>
  <si>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</si>
  <si>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</si>
  <si>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</si>
  <si>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</si>
  <si>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</si>
  <si>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</si>
  <si>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</si>
  <si>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</si>
  <si>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</si>
  <si>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</si>
  <si>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</si>
  <si>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</si>
  <si>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</si>
  <si>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</si>
  <si>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</si>
  <si>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</si>
  <si>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</si>
  <si>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</si>
  <si>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</si>
  <si>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</si>
  <si>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</si>
  <si>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</si>
  <si>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</si>
  <si>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</si>
  <si>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</si>
  <si>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</si>
  <si>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</si>
  <si>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</si>
  <si>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</si>
  <si>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</si>
  <si>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</si>
  <si>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</si>
  <si>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</si>
  <si>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</si>
  <si>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</si>
  <si>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</si>
  <si>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</si>
  <si>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</si>
  <si>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</si>
  <si>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</si>
  <si>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</si>
  <si>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</si>
  <si>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</si>
  <si>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</si>
  <si>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</si>
  <si>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</si>
  <si>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</si>
  <si>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</si>
  <si>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</si>
  <si>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</si>
  <si>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</si>
  <si>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</si>
  <si>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</si>
  <si>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</si>
  <si>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</si>
  <si>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</si>
  <si>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</si>
  <si>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</si>
  <si>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</si>
  <si>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</si>
  <si>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</si>
  <si>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</si>
  <si>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</si>
  <si>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</si>
  <si>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</si>
  <si>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</si>
  <si>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</si>
  <si>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</si>
  <si>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</si>
  <si>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</si>
  <si>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</si>
  <si>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</si>
  <si>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</si>
  <si>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</si>
  <si>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</si>
  <si>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</si>
  <si>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</si>
  <si>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</si>
  <si>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</si>
  <si>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</si>
  <si>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</si>
  <si>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</si>
  <si>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</si>
  <si>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</si>
  <si>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</si>
  <si>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</si>
  <si>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</si>
  <si>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</si>
  <si>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</si>
  <si>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</si>
  <si>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</si>
  <si>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</si>
  <si>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</si>
  <si>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</si>
  <si>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</si>
  <si>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</si>
  <si>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</si>
  <si>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</si>
  <si>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</si>
  <si>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</si>
  <si>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</si>
  <si>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</si>
  <si>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</si>
  <si>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</si>
  <si>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</si>
  <si>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</si>
  <si>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</si>
  <si>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</si>
  <si>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</si>
  <si>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</si>
  <si>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</si>
  <si>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</si>
  <si>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</si>
  <si>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</si>
  <si>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</si>
  <si>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</si>
  <si>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</si>
  <si>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</si>
  <si>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</si>
  <si>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</si>
  <si>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</si>
  <si>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</si>
  <si>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</si>
  <si>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</si>
  <si>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</si>
  <si>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</si>
  <si>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</si>
  <si>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</si>
  <si>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</si>
  <si>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</si>
  <si>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</si>
  <si>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</si>
  <si>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</si>
  <si>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</si>
  <si>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</si>
  <si>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</si>
  <si>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</si>
  <si>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</si>
  <si>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</si>
  <si>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</si>
  <si>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</si>
  <si>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</si>
  <si>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</si>
  <si>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</si>
  <si>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</si>
  <si>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</si>
  <si>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</si>
  <si>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</si>
  <si>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</si>
  <si>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</si>
  <si>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</si>
  <si>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</si>
  <si>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</si>
  <si>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</si>
  <si>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</si>
  <si>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</si>
  <si>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</si>
  <si>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</si>
  <si>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</si>
  <si>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</si>
  <si>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</si>
  <si>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</si>
  <si>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</si>
  <si>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</si>
  <si>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</si>
  <si>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</si>
  <si>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</si>
  <si>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</si>
  <si>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</si>
  <si>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</si>
  <si>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</si>
  <si>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</si>
  <si>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</si>
  <si>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</si>
  <si>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</si>
  <si>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</si>
  <si>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</si>
  <si>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</si>
  <si>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</si>
  <si>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</si>
  <si>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</si>
  <si>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</si>
  <si>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</si>
  <si>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</si>
  <si>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</si>
  <si>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</si>
  <si>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</si>
  <si>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</si>
  <si>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</si>
  <si>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</si>
  <si>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</si>
  <si>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</si>
  <si>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</si>
  <si>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</si>
  <si>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</si>
  <si>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</si>
  <si>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</si>
  <si>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</si>
  <si>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</si>
  <si>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</si>
  <si>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</si>
  <si>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</si>
  <si>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</si>
  <si>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</si>
  <si>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</si>
  <si>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</si>
  <si>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</si>
  <si>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</si>
  <si>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</si>
  <si>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</si>
  <si>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</si>
  <si>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</si>
  <si>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</si>
  <si>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</si>
  <si>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</si>
  <si>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</si>
  <si>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</si>
  <si>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</si>
  <si>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</si>
  <si>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</si>
  <si>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</si>
  <si>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</si>
  <si>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</si>
  <si>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</si>
  <si>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</si>
  <si>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</si>
  <si>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</si>
  <si>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</si>
  <si>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</si>
  <si>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</si>
  <si>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</si>
  <si>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</si>
  <si>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</si>
  <si>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</si>
  <si>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</si>
  <si>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</si>
  <si>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</si>
  <si>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</si>
  <si>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</si>
  <si>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</si>
  <si>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</si>
  <si>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</si>
  <si>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</si>
  <si>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</si>
  <si>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</si>
  <si>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</si>
  <si>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</si>
  <si>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</si>
  <si>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</si>
  <si>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</si>
  <si>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</si>
  <si>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</si>
  <si>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</si>
  <si>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</si>
  <si>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</si>
  <si>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</si>
  <si>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</si>
  <si>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</si>
  <si>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</si>
  <si>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</si>
  <si>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</si>
  <si>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</si>
  <si>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</si>
  <si>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</si>
  <si>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</si>
  <si>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</si>
  <si>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</si>
  <si>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</si>
  <si>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</si>
  <si>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</si>
  <si>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</si>
  <si>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</si>
  <si>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</si>
  <si>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</si>
  <si>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</si>
  <si>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</si>
  <si>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</si>
  <si>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</si>
  <si>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</si>
  <si>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</si>
  <si>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</si>
  <si>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</si>
  <si>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</si>
  <si>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</si>
  <si>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</si>
  <si>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</si>
  <si>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</si>
  <si>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</si>
  <si>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</si>
  <si>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</si>
  <si>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</si>
  <si>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</si>
  <si>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</si>
  <si>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</si>
  <si>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</si>
  <si>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</si>
  <si>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</si>
  <si>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</si>
  <si>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</si>
  <si>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</si>
  <si>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</si>
  <si>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</si>
  <si>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</si>
  <si>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</si>
  <si>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</si>
  <si>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</si>
  <si>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</si>
  <si>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</si>
  <si>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</si>
  <si>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</si>
  <si>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</si>
  <si>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</si>
  <si>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</si>
  <si>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</si>
  <si>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</si>
  <si>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</si>
  <si>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</si>
  <si>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</si>
  <si>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</si>
  <si>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</si>
  <si>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</si>
  <si>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</si>
  <si>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</si>
  <si>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</si>
  <si>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</si>
  <si>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</si>
  <si>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</si>
  <si>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</si>
  <si>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</si>
  <si>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</si>
  <si>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</si>
  <si>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</si>
  <si>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</si>
  <si>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</si>
  <si>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</si>
  <si>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</si>
  <si>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</si>
  <si>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</si>
  <si>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</si>
  <si>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</si>
  <si>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</si>
  <si>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</si>
  <si>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</si>
  <si>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</si>
  <si>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</si>
  <si>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</si>
  <si>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</si>
  <si>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</si>
  <si>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</si>
  <si>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</si>
  <si>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</si>
  <si>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</si>
  <si>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</si>
  <si>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</si>
  <si>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</si>
  <si>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</si>
  <si>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</si>
  <si>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</si>
  <si>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</si>
  <si>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</si>
  <si>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</si>
  <si>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</si>
  <si>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</si>
  <si>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</si>
  <si>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</si>
  <si>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</si>
  <si>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</si>
  <si>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</si>
  <si>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</si>
  <si>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</si>
  <si>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</si>
  <si>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</si>
  <si>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</si>
  <si>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</si>
  <si>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</si>
  <si>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</si>
  <si>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</si>
  <si>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</si>
  <si>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</si>
  <si>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</si>
  <si>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</si>
  <si>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</si>
  <si>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</si>
  <si>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</si>
  <si>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</si>
  <si>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</si>
  <si>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</si>
  <si>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</si>
  <si>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</si>
  <si>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</si>
  <si>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</si>
  <si>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</si>
  <si>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</si>
  <si>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</si>
  <si>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</si>
  <si>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</si>
  <si>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</si>
  <si>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</si>
  <si>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</si>
  <si>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</si>
  <si>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</si>
  <si>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</si>
  <si>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</si>
  <si>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</si>
  <si>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</si>
  <si>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</si>
  <si>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</si>
  <si>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</si>
  <si>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</si>
  <si>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</si>
  <si>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</si>
  <si>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</si>
  <si>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</si>
  <si>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</si>
  <si>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</si>
  <si>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</si>
  <si>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</si>
  <si>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</si>
  <si>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</si>
  <si>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</si>
  <si>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</si>
  <si>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</si>
  <si>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</si>
  <si>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</si>
  <si>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</si>
  <si>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</si>
  <si>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</si>
  <si>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</si>
  <si>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</si>
  <si>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</si>
  <si>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</si>
  <si>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</si>
  <si>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</si>
  <si>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</si>
  <si>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</si>
  <si>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</si>
  <si>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</si>
  <si>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</si>
  <si>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</si>
  <si>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</si>
  <si>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</si>
  <si>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</si>
  <si>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</si>
  <si>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</si>
  <si>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</si>
  <si>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</si>
  <si>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</si>
  <si>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</si>
  <si>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</si>
  <si>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</si>
  <si>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</si>
  <si>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</si>
  <si>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</si>
  <si>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</si>
  <si>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</si>
  <si>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</si>
  <si>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</si>
  <si>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</si>
  <si>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</si>
  <si>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</si>
  <si>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</si>
  <si>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</si>
  <si>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</si>
  <si>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</si>
  <si>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</si>
  <si>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</si>
  <si>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</si>
  <si>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</si>
  <si>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</si>
  <si>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</si>
  <si>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</si>
  <si>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</si>
  <si>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</si>
  <si>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</si>
  <si>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</si>
  <si>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</si>
  <si>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</si>
  <si>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</si>
  <si>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</si>
  <si>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</si>
  <si>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</si>
  <si>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</si>
  <si>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</si>
  <si>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</si>
  <si>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</si>
  <si>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</si>
  <si>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</si>
  <si>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</si>
  <si>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</si>
  <si>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</si>
  <si>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</si>
  <si>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</si>
  <si>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</si>
  <si>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</si>
  <si>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</si>
  <si>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</si>
  <si>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</si>
  <si>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</si>
  <si>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</si>
  <si>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</si>
  <si>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</si>
  <si>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</si>
  <si>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</si>
  <si>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</si>
  <si>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</si>
  <si>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</si>
  <si>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</si>
  <si>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</si>
  <si>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</si>
  <si>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</si>
  <si>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</si>
  <si>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</si>
  <si>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</si>
  <si>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</si>
  <si>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</si>
  <si>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</si>
  <si>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</si>
  <si>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</si>
  <si>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</si>
  <si>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</si>
  <si>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</si>
  <si>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</si>
  <si>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</si>
  <si>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</si>
  <si>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</si>
  <si>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</si>
  <si>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</si>
  <si>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</si>
  <si>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</si>
  <si>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</si>
  <si>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</si>
  <si>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</si>
  <si>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</si>
  <si>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</si>
  <si>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</si>
  <si>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</si>
  <si>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</si>
  <si>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</si>
  <si>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</si>
  <si>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</si>
  <si>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</si>
  <si>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</si>
  <si>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</si>
  <si>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</si>
  <si>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</si>
  <si>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</si>
  <si>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</si>
  <si>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</si>
  <si>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</si>
  <si>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</si>
  <si>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</si>
  <si>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</si>
  <si>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</si>
  <si>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</si>
  <si>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</si>
  <si>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</si>
  <si>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</si>
  <si>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</si>
  <si>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</si>
  <si>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</si>
  <si>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</si>
  <si>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</si>
  <si>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</si>
  <si>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</si>
  <si>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</si>
  <si>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</si>
  <si>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</si>
  <si>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</si>
  <si>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</si>
  <si>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</si>
  <si>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</si>
  <si>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</si>
  <si>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</si>
  <si>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</si>
  <si>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</si>
  <si>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</si>
  <si>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</si>
  <si>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</si>
  <si>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</si>
  <si>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</si>
  <si>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</si>
  <si>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</si>
  <si>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</si>
  <si>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</si>
  <si>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</si>
  <si>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</si>
  <si>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</si>
  <si>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</si>
  <si>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</si>
  <si>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</si>
  <si>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</si>
  <si>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</si>
  <si>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</si>
  <si>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</si>
  <si>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</si>
  <si>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</si>
  <si>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</si>
  <si>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</si>
  <si>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</si>
  <si>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</si>
  <si>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</si>
  <si>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</si>
  <si>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</si>
  <si>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</si>
  <si>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</si>
  <si>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</si>
  <si>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</si>
  <si>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</si>
  <si>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</si>
  <si>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</si>
  <si>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</si>
  <si>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</si>
  <si>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</si>
  <si>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</si>
  <si>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</si>
  <si>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</si>
  <si>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</si>
  <si>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</si>
  <si>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</si>
  <si>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</si>
  <si>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</si>
  <si>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</si>
  <si>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</si>
  <si>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</si>
  <si>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</si>
  <si>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</si>
  <si>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</si>
  <si>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</si>
  <si>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</si>
  <si>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</si>
  <si>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</si>
  <si>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</si>
  <si>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</si>
  <si>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</si>
  <si>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</si>
  <si>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</si>
  <si>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</si>
  <si>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</si>
  <si>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</si>
  <si>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</si>
  <si>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</si>
  <si>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</si>
  <si>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</si>
  <si>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</si>
  <si>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</si>
  <si>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</si>
  <si>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</si>
  <si>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</si>
  <si>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</si>
  <si>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</si>
  <si>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</si>
  <si>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</si>
  <si>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</si>
  <si>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</si>
  <si>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</si>
  <si>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</si>
  <si>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</si>
  <si>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</si>
  <si>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</si>
  <si>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</si>
  <si>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</si>
  <si>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</si>
  <si>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</si>
  <si>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</si>
  <si>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</si>
  <si>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</si>
  <si>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</si>
  <si>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</si>
  <si>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</si>
  <si>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</si>
  <si>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</si>
  <si>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</si>
  <si>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</si>
  <si>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</si>
  <si>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</si>
  <si>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</si>
  <si>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</si>
  <si>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</si>
  <si>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</si>
  <si>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</si>
  <si>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</si>
  <si>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</si>
  <si>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</si>
  <si>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</si>
  <si>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</si>
  <si>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</si>
  <si>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</si>
  <si>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</si>
  <si>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</si>
  <si>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</si>
  <si>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</si>
  <si>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</si>
  <si>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</si>
  <si>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</si>
  <si>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</si>
  <si>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</si>
  <si>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</si>
  <si>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</si>
  <si>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</si>
  <si>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</si>
  <si>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</si>
  <si>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</si>
  <si>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</si>
  <si>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</si>
  <si>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</si>
  <si>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</si>
  <si>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</si>
  <si>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</si>
  <si>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</si>
  <si>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</si>
  <si>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</si>
  <si>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</si>
  <si>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</si>
  <si>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</si>
  <si>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</si>
  <si>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</si>
  <si>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</si>
  <si>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</si>
  <si>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</si>
  <si>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</si>
  <si>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</si>
  <si>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</si>
  <si>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</si>
  <si>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</si>
  <si>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</si>
  <si>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</si>
  <si>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</si>
  <si>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</si>
  <si>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</si>
  <si>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</si>
  <si>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</si>
  <si>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</si>
  <si>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</si>
  <si>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</si>
  <si>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</si>
  <si>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</si>
  <si>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</si>
  <si>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</si>
  <si>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</si>
  <si>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</si>
  <si>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</si>
  <si>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</si>
  <si>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</si>
  <si>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</si>
  <si>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</si>
  <si>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</si>
  <si>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</si>
  <si>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</si>
  <si>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</si>
  <si>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</si>
  <si>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</si>
  <si>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</si>
  <si>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</si>
  <si>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</si>
  <si>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</si>
  <si>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</si>
  <si>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</si>
  <si>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</si>
  <si>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</si>
  <si>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</si>
  <si>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</si>
  <si>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</si>
  <si>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</si>
  <si>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</si>
  <si>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</si>
  <si>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</si>
  <si>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</si>
  <si>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</si>
  <si>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</si>
  <si>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</si>
  <si>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</si>
  <si>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</si>
  <si>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</si>
  <si>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</si>
  <si>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</si>
  <si>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</si>
  <si>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</si>
  <si>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</si>
  <si>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</si>
  <si>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</si>
  <si>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</si>
  <si>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</si>
  <si>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</si>
  <si>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</si>
  <si>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</si>
  <si>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</si>
  <si>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</si>
  <si>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</si>
  <si>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</si>
  <si>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</si>
  <si>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</si>
  <si>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</si>
  <si>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</si>
  <si>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</si>
  <si>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</si>
  <si>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</si>
  <si>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</si>
  <si>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</si>
  <si>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</si>
  <si>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</si>
  <si>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</si>
  <si>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</si>
  <si>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</si>
  <si>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</si>
  <si>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</si>
  <si>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</si>
  <si>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</si>
  <si>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</si>
  <si>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</si>
  <si>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</si>
  <si>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</si>
  <si>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</si>
  <si>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</si>
  <si>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</si>
  <si>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</si>
  <si>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</si>
  <si>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</si>
  <si>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</si>
  <si>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</si>
  <si>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</si>
  <si>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</si>
  <si>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</si>
  <si>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</si>
  <si>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</si>
  <si>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</si>
  <si>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</si>
  <si>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</si>
  <si>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</si>
  <si>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</si>
  <si>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</si>
  <si>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</si>
  <si>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</si>
  <si>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</si>
  <si>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</si>
  <si>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</si>
  <si>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</si>
  <si>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</si>
  <si>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</si>
  <si>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</si>
  <si>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</si>
  <si>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</si>
  <si>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</si>
  <si>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</si>
  <si>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</si>
  <si>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</si>
  <si>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</si>
  <si>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</si>
  <si>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</si>
  <si>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</si>
  <si>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</si>
  <si>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</si>
  <si>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</si>
  <si>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</si>
  <si>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</si>
  <si>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</si>
  <si>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</si>
  <si>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</si>
  <si>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</si>
  <si>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</si>
  <si>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</si>
  <si>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</si>
  <si>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</si>
  <si>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</si>
  <si>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</si>
  <si>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</si>
  <si>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</si>
  <si>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</si>
  <si>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</si>
  <si>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</si>
  <si>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</si>
  <si>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</si>
  <si>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</si>
  <si>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</si>
  <si>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</si>
  <si>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</si>
  <si>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</si>
  <si>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</si>
  <si>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</si>
  <si>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</si>
  <si>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</si>
  <si>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</si>
  <si>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</si>
  <si>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</si>
  <si>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</si>
  <si>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</si>
  <si>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</si>
  <si>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</si>
  <si>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</si>
  <si>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</si>
  <si>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</si>
  <si>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</si>
  <si>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</si>
  <si>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</si>
  <si>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</si>
  <si>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</si>
  <si>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</si>
  <si>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</si>
  <si>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</si>
  <si>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</si>
  <si>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</si>
  <si>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</si>
  <si>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</si>
  <si>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</si>
  <si>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</si>
  <si>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</si>
  <si>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</si>
  <si>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</si>
  <si>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</si>
  <si>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</si>
  <si>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</si>
  <si>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</si>
  <si>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</si>
  <si>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</si>
  <si>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</si>
  <si>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</si>
  <si>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</si>
  <si>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</si>
  <si>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</si>
  <si>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</si>
  <si>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</si>
  <si>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</si>
  <si>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</si>
  <si>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</si>
  <si>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</si>
  <si>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</si>
  <si>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</si>
  <si>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</si>
  <si>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</si>
  <si>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</si>
  <si>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</si>
  <si>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</si>
  <si>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</si>
  <si>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</si>
  <si>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</si>
  <si>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</si>
  <si>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</si>
  <si>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</si>
  <si>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</si>
  <si>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</si>
  <si>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</si>
  <si>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</si>
  <si>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</si>
  <si>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</si>
  <si>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</si>
  <si>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</si>
  <si>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</si>
  <si>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</si>
  <si>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</si>
  <si>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</si>
  <si>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</si>
  <si>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</si>
  <si>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</si>
  <si>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</si>
  <si>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</si>
  <si>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</si>
  <si>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</si>
  <si>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</si>
  <si>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</si>
  <si>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</si>
  <si>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</si>
  <si>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</si>
  <si>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</si>
  <si>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</si>
  <si>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</si>
  <si>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</si>
  <si>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</si>
  <si>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</si>
  <si>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</si>
  <si>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</si>
  <si>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</si>
  <si>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</si>
  <si>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</si>
  <si>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</si>
  <si>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</si>
  <si>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</si>
  <si>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</si>
  <si>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</si>
  <si>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</si>
  <si>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</si>
  <si>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</si>
  <si>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</si>
  <si>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</si>
  <si>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</si>
  <si>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</si>
  <si>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</si>
  <si>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</si>
  <si>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</si>
  <si>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</si>
  <si>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</si>
  <si>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</si>
  <si>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</si>
  <si>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</si>
  <si>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</si>
  <si>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</si>
  <si>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</si>
  <si>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</si>
  <si>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</si>
  <si>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</si>
  <si>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</si>
  <si>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</si>
  <si>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</si>
  <si>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</si>
  <si>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</si>
  <si>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</si>
  <si>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</si>
  <si>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</si>
  <si>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</si>
  <si>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</si>
  <si>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</si>
  <si>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</si>
  <si>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</si>
  <si>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</si>
  <si>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</si>
  <si>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</si>
  <si>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</si>
  <si>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</si>
  <si>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</si>
  <si>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</si>
  <si>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</si>
  <si>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</si>
  <si>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</si>
  <si>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</si>
  <si>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</si>
  <si>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</si>
  <si>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</si>
  <si>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</si>
  <si>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</si>
  <si>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</si>
  <si>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</si>
  <si>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</si>
  <si>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</si>
  <si>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</si>
  <si>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</si>
  <si>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</si>
  <si>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</si>
  <si>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</si>
  <si>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</si>
  <si>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</si>
  <si>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</si>
  <si>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</si>
  <si>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</si>
  <si>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</si>
  <si>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</si>
  <si>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</si>
  <si>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</si>
  <si>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</si>
  <si>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</si>
  <si>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</si>
  <si>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</si>
  <si>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</si>
  <si>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</si>
  <si>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</si>
  <si>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</si>
  <si>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</si>
  <si>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</si>
  <si>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</si>
  <si>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</si>
  <si>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</si>
  <si>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</si>
  <si>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</si>
  <si>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</si>
  <si>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</si>
  <si>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</si>
  <si>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</si>
  <si>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</si>
  <si>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</si>
  <si>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</si>
  <si>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</si>
  <si>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</si>
  <si>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</si>
  <si>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</si>
  <si>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</si>
  <si>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</si>
  <si>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</si>
  <si>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</si>
  <si>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</si>
  <si>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</si>
  <si>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</si>
  <si>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</si>
  <si>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</si>
  <si>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</si>
  <si>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</si>
  <si>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</si>
  <si>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</si>
  <si>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</si>
  <si>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</si>
  <si>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</si>
  <si>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</si>
  <si>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</si>
  <si>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</si>
  <si>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</si>
  <si>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</si>
  <si>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</si>
  <si>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</si>
  <si>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</si>
  <si>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</si>
  <si>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</si>
  <si>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</si>
  <si>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</si>
  <si>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</si>
  <si>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</si>
  <si>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</si>
  <si>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</si>
  <si>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</si>
  <si>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</si>
  <si>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</si>
  <si>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</si>
  <si>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</si>
  <si>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</si>
  <si>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</si>
  <si>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</si>
  <si>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</si>
  <si>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</si>
  <si>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</si>
  <si>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</si>
  <si>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</si>
  <si>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</si>
  <si>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</si>
  <si>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</si>
  <si>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</si>
  <si>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</si>
  <si>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</si>
  <si>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</si>
  <si>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</si>
  <si>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</si>
  <si>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</si>
  <si>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</si>
  <si>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</si>
  <si>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</si>
  <si>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</si>
  <si>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</si>
  <si>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</si>
  <si>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</si>
  <si>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</si>
  <si>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</si>
  <si>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</si>
  <si>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</si>
  <si>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</si>
  <si>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</si>
  <si>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</si>
  <si>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</si>
  <si>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</si>
  <si>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</si>
  <si>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</si>
  <si>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</si>
  <si>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</si>
  <si>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</si>
  <si>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</si>
  <si>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</si>
  <si>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</si>
  <si>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</si>
  <si>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</si>
  <si>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</si>
  <si>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</si>
  <si>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</si>
  <si>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</si>
  <si>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</si>
  <si>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</si>
  <si>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</si>
  <si>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</si>
  <si>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</si>
  <si>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</si>
  <si>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</si>
  <si>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</si>
  <si>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</si>
  <si>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</si>
  <si>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</si>
  <si>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</si>
  <si>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</si>
  <si>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</si>
  <si>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</si>
  <si>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</si>
  <si>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</si>
  <si>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</si>
  <si>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</si>
  <si>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</si>
  <si>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</si>
  <si>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</si>
  <si>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</si>
  <si>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</si>
  <si>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</si>
  <si>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</si>
  <si>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</si>
  <si>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</si>
  <si>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</si>
  <si>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</si>
  <si>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</si>
  <si>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</si>
  <si>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</si>
  <si>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</si>
  <si>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</si>
  <si>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</si>
  <si>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</si>
  <si>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</si>
  <si>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</si>
  <si>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</si>
  <si>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</si>
  <si>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</si>
  <si>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</si>
  <si>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</si>
  <si>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</si>
  <si>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</si>
  <si>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</si>
  <si>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</si>
  <si>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</si>
  <si>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</si>
  <si>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</si>
  <si>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</si>
  <si>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</si>
  <si>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</si>
  <si>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</si>
  <si>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</si>
  <si>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</si>
  <si>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</si>
  <si>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</si>
  <si>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</si>
  <si>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</si>
  <si>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</si>
  <si>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</si>
  <si>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</si>
  <si>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</si>
  <si>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</si>
  <si>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</si>
  <si>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</si>
  <si>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</si>
  <si>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</si>
  <si>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</si>
  <si>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</si>
  <si>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</si>
  <si>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</si>
  <si>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</si>
  <si>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</si>
  <si>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</si>
  <si>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</si>
  <si>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</si>
  <si>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</si>
  <si>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</si>
  <si>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</si>
  <si>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</si>
  <si>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</si>
  <si>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</si>
  <si>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</si>
  <si>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</si>
  <si>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</si>
  <si>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</si>
  <si>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</si>
  <si>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</si>
  <si>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</si>
  <si>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</si>
  <si>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</si>
  <si>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</si>
  <si>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</si>
  <si>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</si>
  <si>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</si>
  <si>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</si>
  <si>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</si>
  <si>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</si>
  <si>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</si>
  <si>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</si>
  <si>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</si>
  <si>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</si>
  <si>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</si>
  <si>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</si>
  <si>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</si>
  <si>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</si>
  <si>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</si>
  <si>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</si>
  <si>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</si>
  <si>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</si>
  <si>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</si>
  <si>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</si>
  <si>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</si>
  <si>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</si>
  <si>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</si>
  <si>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</si>
  <si>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</si>
  <si>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</si>
  <si>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</si>
  <si>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</si>
  <si>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</si>
  <si>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</si>
  <si>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</si>
  <si>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</si>
  <si>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</si>
  <si>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</si>
  <si>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</si>
  <si>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</si>
  <si>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</si>
  <si>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</si>
  <si>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</si>
  <si>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</si>
  <si>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</si>
  <si>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</si>
  <si>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</si>
  <si>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</si>
  <si>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</si>
  <si>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</si>
  <si>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</si>
  <si>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</si>
  <si>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</si>
  <si>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</si>
  <si>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</si>
  <si>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</si>
  <si>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</si>
  <si>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</si>
  <si>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</si>
  <si>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</si>
  <si>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</si>
  <si>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</si>
  <si>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</si>
  <si>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</si>
  <si>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</si>
  <si>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</si>
  <si>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</si>
  <si>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</si>
  <si>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</si>
  <si>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</si>
  <si>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</si>
  <si>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</si>
  <si>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</si>
  <si>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</si>
  <si>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</si>
  <si>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</si>
  <si>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</si>
  <si>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</si>
  <si>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</si>
  <si>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</si>
  <si>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</si>
  <si>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</si>
  <si>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</si>
  <si>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</si>
  <si>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</si>
  <si>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</si>
  <si>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</si>
  <si>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</si>
  <si>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</si>
  <si>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</si>
  <si>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</si>
  <si>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</si>
  <si>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</si>
  <si>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</si>
  <si>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</si>
  <si>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</si>
  <si>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</si>
  <si>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</si>
  <si>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</si>
  <si>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</si>
  <si>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</si>
  <si>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</si>
  <si>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</si>
  <si>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</si>
  <si>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</si>
  <si>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</si>
  <si>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</si>
  <si>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</si>
  <si>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</si>
  <si>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</si>
  <si>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</si>
  <si>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</si>
  <si>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</si>
  <si>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</si>
  <si>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</si>
  <si>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</si>
  <si>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</si>
  <si>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</si>
  <si>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</si>
  <si>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</si>
  <si>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</si>
  <si>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</si>
  <si>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</si>
  <si>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</si>
  <si>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</si>
  <si>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</si>
  <si>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</si>
  <si>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</si>
  <si>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</si>
  <si>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</si>
  <si>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</si>
  <si>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</si>
  <si>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</si>
  <si>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</si>
  <si>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</si>
  <si>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</si>
  <si>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</si>
  <si>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</si>
  <si>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</si>
  <si>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</si>
  <si>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</si>
  <si>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</si>
  <si>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</si>
  <si>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</si>
  <si>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</si>
  <si>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</si>
  <si>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</si>
  <si>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</si>
  <si>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</si>
  <si>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</si>
  <si>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</si>
  <si>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</si>
  <si>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</si>
  <si>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</si>
  <si>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</si>
  <si>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</si>
  <si>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</si>
  <si>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</si>
  <si>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</si>
  <si>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</si>
  <si>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</si>
  <si>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</si>
  <si>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</si>
  <si>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</si>
  <si>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</si>
  <si>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</si>
  <si>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</si>
  <si>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</si>
  <si>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</si>
  <si>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</si>
  <si>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</si>
  <si>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</si>
  <si>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</si>
  <si>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</si>
  <si>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</si>
  <si>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</si>
  <si>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</si>
  <si>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</si>
  <si>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</si>
  <si>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</si>
  <si>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</si>
  <si>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</si>
  <si>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</si>
  <si>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</si>
  <si>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</si>
  <si>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</si>
  <si>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</si>
  <si>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</si>
  <si>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</si>
  <si>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</si>
  <si>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</si>
  <si>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</si>
  <si>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</si>
  <si>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</si>
  <si>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</si>
  <si>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</si>
  <si>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</si>
  <si>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</si>
  <si>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</si>
  <si>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</si>
  <si>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</si>
  <si>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</si>
  <si>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</si>
  <si>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</si>
  <si>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</si>
  <si>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</si>
  <si>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</si>
  <si>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</si>
  <si>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</si>
  <si>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</si>
  <si>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</si>
  <si>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</si>
  <si>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</si>
  <si>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</si>
  <si>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</si>
  <si>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</si>
  <si>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</si>
  <si>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</si>
  <si>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</si>
  <si>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</si>
  <si>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</si>
  <si>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</si>
  <si>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</si>
  <si>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</si>
  <si>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</si>
  <si>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</si>
  <si>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</si>
  <si>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</si>
  <si>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</si>
  <si>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</si>
  <si>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</si>
  <si>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</si>
  <si>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</si>
  <si>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</si>
  <si>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</si>
  <si>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</si>
  <si>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</si>
  <si>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</si>
  <si>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</si>
  <si>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</si>
  <si>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</si>
  <si>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</si>
  <si>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</si>
  <si>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</si>
  <si>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</si>
  <si>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</si>
  <si>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</si>
  <si>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</si>
  <si>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</si>
  <si>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</si>
  <si>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</si>
  <si>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</si>
  <si>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</si>
  <si>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</si>
  <si>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</si>
  <si>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</si>
  <si>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</si>
  <si>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</si>
  <si>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</si>
  <si>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</si>
  <si>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</si>
  <si>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</si>
  <si>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</si>
  <si>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</si>
  <si>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</si>
  <si>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</si>
  <si>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</si>
  <si>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</si>
  <si>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</si>
  <si>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</si>
  <si>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</si>
  <si>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</si>
  <si>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</si>
  <si>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</si>
  <si>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</si>
  <si>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</si>
  <si>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</si>
  <si>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</si>
  <si>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</si>
  <si>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</si>
  <si>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</si>
  <si>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</si>
  <si>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</si>
  <si>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</si>
  <si>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</si>
  <si>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</si>
  <si>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</si>
  <si>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</si>
  <si>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</si>
  <si>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</si>
  <si>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</si>
  <si>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</si>
  <si>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</si>
  <si>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</si>
  <si>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</si>
  <si>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</si>
  <si>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</si>
  <si>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</si>
  <si>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</si>
  <si>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</si>
  <si>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</si>
  <si>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</si>
  <si>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</si>
  <si>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</si>
  <si>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</si>
  <si>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</si>
  <si>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</si>
  <si>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</si>
  <si>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</si>
  <si>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</si>
  <si>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</si>
  <si>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</si>
  <si>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</si>
  <si>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</si>
  <si>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</si>
  <si>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</si>
  <si>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</si>
  <si>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</si>
  <si>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</si>
  <si>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</si>
  <si>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</si>
  <si>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</si>
  <si>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</si>
  <si>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</si>
  <si>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</si>
  <si>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</si>
  <si>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</si>
  <si>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</si>
  <si>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</si>
  <si>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</si>
  <si>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</si>
  <si>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</si>
  <si>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</si>
  <si>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</si>
  <si>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</si>
  <si>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</si>
  <si>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</si>
  <si>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</si>
  <si>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</si>
  <si>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</si>
  <si>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</si>
  <si>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</si>
  <si>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</si>
  <si>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</si>
  <si>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</si>
  <si>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</si>
  <si>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</si>
  <si>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</si>
  <si>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</si>
  <si>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</si>
  <si>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</si>
  <si>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</si>
  <si>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</si>
  <si>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</si>
  <si>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</si>
  <si>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</si>
  <si>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</si>
  <si>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</si>
  <si>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</si>
  <si>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</si>
  <si>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</si>
  <si>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</si>
  <si>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</si>
  <si>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</si>
  <si>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</si>
  <si>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</si>
  <si>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</si>
  <si>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</si>
  <si>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</si>
  <si>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</si>
  <si>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</si>
  <si>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</si>
  <si>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</si>
  <si>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</si>
  <si>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</si>
  <si>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</si>
  <si>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</si>
  <si>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</si>
  <si>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</si>
  <si>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</si>
  <si>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</si>
  <si>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</si>
  <si>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</si>
  <si>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</si>
  <si>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</si>
  <si>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</si>
  <si>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</si>
  <si>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</si>
  <si>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</si>
  <si>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</si>
  <si>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</si>
  <si>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</si>
  <si>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</si>
  <si>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</si>
  <si>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</si>
  <si>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</si>
  <si>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</si>
  <si>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</si>
  <si>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</si>
  <si>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</si>
  <si>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</si>
  <si>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</si>
  <si>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</si>
  <si>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</si>
  <si>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</si>
  <si>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</si>
  <si>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</si>
  <si>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</si>
  <si>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</si>
  <si>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</si>
  <si>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</si>
  <si>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</si>
  <si>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</si>
  <si>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</si>
  <si>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</si>
  <si>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</si>
  <si>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</si>
  <si>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</si>
  <si>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</si>
  <si>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</si>
  <si>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</si>
  <si>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</si>
  <si>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</si>
  <si>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</si>
  <si>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</si>
  <si>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</si>
  <si>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</si>
  <si>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</si>
  <si>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</si>
  <si>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</si>
  <si>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</si>
  <si>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</si>
  <si>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</si>
  <si>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</si>
  <si>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</si>
  <si>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</si>
  <si>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</si>
  <si>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</si>
  <si>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</si>
  <si>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</si>
  <si>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</si>
  <si>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</si>
  <si>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</si>
  <si>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</si>
  <si>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</si>
  <si>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</si>
  <si>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</si>
  <si>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</si>
  <si>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</si>
  <si>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</si>
  <si>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</si>
  <si>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</si>
  <si>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</si>
  <si>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</si>
  <si>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</si>
  <si>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</si>
  <si>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</si>
  <si>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</si>
  <si>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</si>
  <si>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</si>
  <si>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</si>
  <si>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</si>
  <si>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</si>
  <si>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</si>
  <si>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</si>
  <si>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</si>
  <si>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</si>
  <si>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</si>
  <si>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</si>
  <si>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</si>
  <si>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</si>
  <si>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</si>
  <si>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</si>
  <si>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</si>
  <si>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</si>
  <si>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</si>
  <si>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</si>
  <si>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</si>
  <si>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</si>
  <si>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</si>
  <si>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</si>
  <si>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</si>
  <si>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</si>
  <si>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</si>
  <si>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</si>
  <si>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</si>
  <si>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</si>
  <si>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</si>
  <si>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</si>
  <si>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</si>
  <si>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</si>
  <si>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</si>
  <si>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</si>
  <si>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</si>
  <si>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</si>
  <si>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</si>
  <si>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</si>
  <si>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</si>
  <si>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</si>
  <si>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</si>
  <si>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</si>
  <si>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</si>
  <si>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</si>
  <si>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</si>
  <si>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</si>
  <si>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</si>
  <si>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</si>
  <si>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</si>
  <si>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</si>
  <si>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</si>
  <si>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</si>
  <si>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</si>
  <si>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</si>
  <si>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</si>
  <si>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</si>
  <si>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</si>
  <si>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</si>
  <si>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</si>
  <si>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</si>
  <si>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</si>
  <si>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</si>
  <si>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</si>
  <si>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</si>
  <si>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</si>
  <si>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</si>
  <si>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</si>
  <si>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</si>
  <si>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</si>
  <si>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</si>
  <si>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</si>
  <si>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</si>
  <si>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</si>
  <si>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</si>
  <si>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</si>
  <si>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</si>
  <si>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</si>
  <si>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</si>
  <si>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</si>
  <si>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</si>
  <si>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</si>
  <si>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</si>
  <si>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</si>
  <si>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</si>
  <si>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</si>
  <si>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</si>
  <si>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</si>
  <si>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</si>
  <si>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</si>
  <si>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</si>
  <si>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</si>
  <si>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</si>
  <si>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</si>
  <si>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</si>
  <si>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</si>
  <si>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</si>
  <si>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</si>
  <si>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</si>
  <si>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</si>
  <si>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</si>
  <si>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</si>
  <si>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</si>
  <si>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</si>
  <si>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</si>
  <si>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</si>
  <si>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</si>
  <si>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</si>
  <si>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</si>
  <si>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</si>
  <si>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</si>
  <si>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</si>
  <si>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</si>
  <si>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</si>
  <si>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</si>
  <si>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</si>
  <si>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</si>
  <si>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</si>
  <si>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</si>
  <si>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</si>
  <si>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</si>
  <si>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</si>
  <si>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</si>
  <si>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</si>
  <si>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</si>
  <si>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</si>
  <si>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</si>
  <si>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</si>
  <si>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</si>
  <si>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</si>
  <si>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</si>
  <si>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</si>
  <si>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</si>
  <si>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</si>
  <si>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</si>
  <si>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</si>
  <si>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</si>
  <si>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</si>
  <si>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</si>
  <si>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</si>
  <si>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</si>
  <si>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</si>
  <si>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</si>
  <si>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</si>
  <si>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</si>
  <si>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</si>
  <si>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</si>
  <si>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</si>
  <si>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</si>
  <si>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</si>
  <si>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</si>
  <si>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</si>
  <si>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</si>
  <si>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</si>
  <si>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</si>
  <si>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</si>
  <si>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</si>
  <si>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</si>
  <si>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</si>
  <si>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</si>
  <si>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</si>
  <si>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</si>
  <si>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</si>
  <si>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</si>
  <si>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</si>
  <si>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</si>
  <si>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</si>
  <si>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</si>
  <si>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</si>
  <si>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</si>
  <si>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</si>
  <si>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</si>
  <si>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</si>
  <si>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</si>
  <si>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</si>
  <si>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</si>
  <si>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</si>
  <si>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</si>
  <si>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</si>
  <si>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</si>
  <si>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</si>
  <si>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</si>
  <si>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</si>
  <si>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</si>
  <si>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</si>
  <si>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</si>
  <si>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</si>
  <si>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</si>
  <si>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</si>
  <si>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</si>
  <si>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</si>
  <si>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</si>
  <si>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</si>
  <si>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</si>
  <si>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</si>
  <si>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</si>
  <si>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</si>
  <si>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</si>
  <si>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</si>
  <si>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</si>
  <si>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</si>
  <si>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</si>
  <si>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</si>
  <si>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</si>
  <si>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</si>
  <si>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</si>
  <si>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</si>
  <si>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</si>
  <si>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</si>
  <si>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</si>
  <si>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</si>
  <si>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</si>
  <si>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</si>
  <si>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</si>
  <si>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</si>
  <si>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</si>
  <si>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</si>
  <si>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</si>
  <si>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</si>
  <si>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</si>
  <si>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</si>
  <si>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</si>
  <si>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</si>
  <si>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</si>
  <si>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</si>
  <si>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</si>
  <si>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</si>
  <si>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</si>
  <si>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</si>
  <si>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</si>
  <si>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</si>
  <si>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</si>
  <si>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</si>
  <si>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</si>
  <si>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</si>
  <si>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</si>
  <si>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</si>
  <si>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</si>
  <si>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</si>
  <si>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</si>
  <si>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</si>
  <si>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</si>
  <si>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</si>
  <si>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</si>
  <si>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</si>
  <si>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</si>
  <si>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</si>
  <si>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</si>
  <si>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</si>
  <si>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</si>
  <si>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</si>
  <si>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</si>
  <si>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</si>
  <si>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</si>
  <si>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</si>
  <si>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</si>
  <si>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</si>
  <si>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</si>
  <si>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</si>
  <si>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</si>
  <si>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</si>
  <si>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</si>
  <si>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</si>
  <si>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</si>
  <si>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</si>
  <si>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</si>
  <si>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</si>
  <si>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</si>
  <si>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</si>
  <si>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</si>
  <si>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</si>
  <si>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</si>
  <si>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</si>
  <si>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</si>
  <si>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</si>
  <si>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</si>
  <si>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</si>
  <si>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</si>
  <si>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</si>
  <si>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</si>
  <si>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</si>
  <si>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</si>
  <si>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</si>
  <si>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</si>
  <si>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</si>
  <si>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</si>
  <si>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</si>
  <si>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</si>
  <si>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</si>
  <si>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</si>
  <si>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</si>
  <si>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</si>
  <si>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</si>
  <si>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</si>
  <si>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</si>
  <si>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</si>
  <si>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</si>
  <si>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</si>
  <si>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</si>
  <si>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</si>
  <si>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</si>
  <si>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</si>
  <si>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</si>
  <si>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</si>
  <si>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</si>
  <si>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</si>
  <si>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</si>
  <si>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</si>
  <si>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</si>
  <si>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</si>
  <si>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</si>
  <si>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</si>
  <si>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</si>
  <si>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</si>
  <si>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</si>
  <si>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</si>
  <si>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</si>
  <si>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</si>
  <si>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</si>
  <si>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</si>
  <si>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</si>
  <si>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</si>
  <si>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</si>
  <si>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</si>
  <si>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</si>
  <si>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</si>
  <si>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</si>
  <si>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</si>
  <si>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</si>
  <si>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</si>
  <si>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</si>
  <si>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</si>
  <si>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</si>
  <si>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</si>
  <si>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</si>
  <si>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</si>
  <si>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</si>
  <si>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</si>
  <si>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</si>
  <si>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</si>
  <si>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</si>
  <si>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</si>
  <si>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</si>
  <si>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</si>
  <si>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</si>
  <si>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</si>
  <si>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</si>
  <si>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</si>
  <si>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</si>
  <si>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</si>
  <si>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</si>
  <si>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</si>
  <si>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</si>
  <si>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</si>
  <si>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</si>
  <si>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</si>
  <si>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</si>
  <si>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</si>
  <si>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</si>
  <si>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</si>
  <si>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</si>
  <si>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</si>
  <si>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</si>
  <si>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</si>
  <si>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</si>
  <si>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</si>
  <si>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</si>
  <si>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</si>
  <si>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</si>
  <si>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</si>
  <si>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</si>
  <si>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</si>
  <si>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</si>
  <si>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</si>
  <si>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</si>
  <si>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</si>
  <si>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</si>
  <si>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</si>
  <si>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</si>
  <si>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</si>
  <si>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</si>
  <si>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</si>
  <si>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</si>
  <si>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</si>
  <si>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</si>
  <si>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</si>
  <si>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</si>
  <si>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</si>
  <si>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</si>
  <si>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</si>
  <si>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</si>
  <si>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</si>
  <si>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</si>
  <si>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</si>
  <si>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</si>
  <si>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</si>
  <si>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</si>
  <si>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</si>
  <si>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</si>
  <si>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</si>
  <si>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</si>
  <si>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</si>
  <si>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</si>
  <si>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</si>
  <si>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</si>
  <si>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</si>
  <si>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</si>
  <si>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</si>
  <si>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</si>
  <si>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</si>
  <si>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</si>
  <si>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</si>
  <si>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</si>
  <si>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</si>
  <si>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</si>
  <si>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</si>
  <si>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</si>
  <si>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</si>
  <si>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</si>
  <si>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</si>
  <si>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</si>
  <si>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</si>
  <si>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</si>
  <si>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</si>
  <si>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</si>
  <si>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</si>
  <si>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</si>
  <si>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</si>
  <si>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</si>
  <si>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</si>
  <si>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</si>
  <si>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</si>
  <si>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</si>
  <si>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</si>
  <si>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</si>
  <si>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</si>
  <si>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</si>
  <si>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</si>
  <si>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</si>
  <si>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</si>
  <si>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</si>
  <si>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</si>
  <si>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</si>
  <si>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</si>
  <si>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</si>
  <si>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</si>
  <si>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</si>
  <si>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</si>
  <si>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</si>
  <si>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</si>
  <si>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</si>
  <si>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</si>
  <si>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</si>
  <si>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</si>
  <si>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</si>
  <si>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</si>
  <si>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</si>
  <si>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</si>
  <si>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</si>
  <si>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</si>
  <si>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</si>
  <si>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</si>
  <si>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</si>
  <si>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</si>
  <si>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</si>
  <si>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</si>
  <si>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</si>
  <si>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</si>
  <si>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</si>
  <si>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</si>
  <si>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</si>
  <si>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</si>
  <si>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</si>
  <si>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</si>
  <si>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</si>
  <si>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</si>
  <si>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</si>
  <si>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</si>
  <si>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</si>
  <si>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</si>
  <si>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</si>
  <si>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</si>
  <si>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</si>
  <si>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</si>
  <si>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</si>
  <si>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</si>
  <si>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</si>
  <si>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</si>
  <si>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</si>
  <si>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</si>
  <si>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</si>
  <si>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</si>
  <si>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</si>
  <si>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</si>
  <si>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</si>
  <si>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</si>
  <si>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</si>
  <si>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</si>
  <si>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</si>
  <si>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</si>
  <si>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</si>
  <si>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</si>
  <si>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</si>
  <si>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</si>
  <si>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</si>
  <si>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</si>
  <si>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</si>
  <si>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</si>
  <si>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</si>
  <si>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</si>
  <si>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</si>
  <si>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</si>
  <si>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</si>
  <si>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</si>
  <si>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</si>
  <si>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</si>
  <si>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</si>
  <si>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</si>
  <si>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</si>
  <si>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</si>
  <si>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</si>
  <si>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</si>
  <si>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</si>
  <si>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</si>
  <si>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</si>
  <si>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</si>
  <si>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</si>
  <si>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</si>
  <si>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</si>
  <si>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</si>
  <si>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</si>
  <si>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</si>
  <si>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</si>
  <si>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</si>
  <si>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</si>
  <si>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</si>
  <si>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</si>
  <si>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</si>
  <si>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</si>
  <si>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</si>
  <si>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</si>
  <si>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</si>
  <si>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</si>
  <si>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</si>
  <si>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</si>
  <si>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</si>
  <si>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</si>
  <si>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</si>
  <si>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</si>
  <si>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</si>
  <si>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</si>
  <si>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</si>
  <si>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</si>
  <si>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</si>
  <si>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</si>
  <si>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</si>
  <si>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</si>
  <si>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</si>
  <si>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</si>
  <si>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</si>
  <si>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</si>
  <si>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</si>
  <si>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</si>
  <si>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</si>
  <si>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</si>
  <si>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</si>
  <si>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</si>
  <si>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</si>
  <si>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</si>
  <si>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</si>
  <si>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</si>
  <si>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</si>
  <si>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</si>
  <si>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</si>
  <si>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</si>
  <si>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</si>
  <si>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</si>
  <si>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</si>
  <si>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</si>
  <si>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</si>
  <si>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</si>
  <si>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</si>
  <si>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</si>
  <si>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</si>
  <si>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</si>
  <si>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</si>
  <si>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</si>
  <si>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</si>
  <si>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</si>
  <si>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</si>
  <si>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</si>
  <si>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</si>
  <si>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</si>
  <si>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</si>
  <si>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</si>
  <si>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</si>
  <si>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</si>
  <si>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</si>
  <si>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</si>
  <si>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</si>
  <si>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</si>
  <si>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</si>
  <si>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</si>
  <si>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</si>
  <si>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</si>
  <si>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</si>
  <si>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</si>
  <si>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</si>
  <si>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</si>
  <si>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</si>
  <si>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</si>
  <si>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</si>
  <si>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</si>
  <si>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</si>
  <si>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</si>
  <si>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</si>
  <si>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</si>
  <si>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</si>
  <si>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</si>
  <si>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</si>
  <si>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</si>
  <si>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</si>
  <si>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</si>
  <si>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</si>
  <si>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</si>
  <si>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</si>
  <si>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</si>
  <si>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</si>
  <si>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</si>
  <si>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</si>
  <si>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</si>
  <si>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</si>
  <si>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</si>
  <si>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</si>
  <si>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</si>
  <si>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</si>
  <si>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</si>
  <si>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</si>
  <si>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</si>
  <si>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</si>
  <si>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</si>
  <si>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</si>
  <si>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</si>
  <si>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</si>
  <si>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</si>
  <si>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</si>
  <si>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</si>
  <si>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</si>
  <si>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</si>
  <si>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</si>
  <si>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</si>
  <si>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</si>
  <si>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</si>
  <si>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</si>
  <si>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</si>
  <si>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</si>
  <si>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</si>
  <si>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</si>
  <si>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</si>
  <si>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</si>
  <si>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</si>
  <si>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</si>
  <si>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</si>
  <si>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</si>
  <si>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</si>
  <si>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</si>
  <si>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</si>
  <si>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</si>
  <si>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</si>
  <si>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</si>
  <si>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</si>
  <si>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</si>
  <si>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</si>
  <si>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</si>
  <si>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</si>
  <si>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</si>
  <si>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</si>
  <si>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</si>
  <si>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</si>
  <si>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</si>
  <si>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</si>
  <si>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</si>
  <si>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</si>
  <si>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</si>
  <si>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</si>
  <si>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</si>
  <si>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</si>
  <si>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</si>
  <si>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</si>
  <si>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</si>
  <si>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</si>
  <si>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</si>
  <si>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</si>
  <si>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</si>
  <si>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</si>
  <si>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</si>
  <si>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</si>
  <si>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</si>
  <si>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</si>
  <si>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</si>
  <si>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</si>
  <si>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</si>
  <si>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</si>
  <si>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</si>
  <si>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</si>
  <si>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</si>
  <si>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</si>
  <si>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</si>
  <si>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</si>
  <si>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</si>
  <si>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</si>
  <si>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</si>
  <si>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</si>
  <si>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</si>
  <si>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</si>
  <si>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</si>
  <si>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</si>
  <si>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</si>
  <si>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</si>
  <si>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</si>
  <si>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</si>
  <si>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</si>
  <si>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</si>
  <si>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</si>
  <si>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</si>
  <si>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</si>
  <si>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</si>
  <si>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</si>
  <si>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</si>
  <si>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</si>
  <si>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</si>
  <si>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</si>
  <si>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</si>
  <si>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</si>
  <si>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</si>
  <si>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</si>
  <si>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</si>
  <si>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</si>
  <si>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</si>
  <si>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</si>
  <si>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</si>
  <si>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</si>
  <si>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</si>
  <si>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</si>
  <si>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</si>
  <si>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</si>
  <si>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</si>
  <si>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</si>
  <si>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</si>
  <si>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</si>
  <si>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</si>
  <si>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</si>
  <si>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</si>
  <si>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</si>
  <si>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</si>
  <si>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</si>
  <si>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</si>
  <si>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</si>
  <si>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</si>
  <si>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</si>
  <si>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</si>
  <si>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</si>
  <si>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</si>
  <si>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</si>
  <si>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</si>
  <si>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</si>
  <si>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</si>
  <si>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</si>
  <si>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</si>
  <si>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</si>
  <si>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</si>
  <si>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</si>
  <si>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</si>
  <si>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</si>
  <si>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</si>
  <si>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</si>
  <si>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</si>
  <si>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</si>
  <si>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</si>
  <si>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</si>
  <si>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</si>
  <si>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</si>
  <si>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</si>
  <si>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</si>
  <si>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</si>
  <si>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</si>
  <si>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</si>
  <si>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</si>
  <si>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</si>
  <si>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</si>
  <si>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</si>
  <si>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</si>
  <si>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</si>
  <si>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</si>
  <si>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</si>
  <si>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</si>
  <si>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</si>
  <si>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</si>
  <si>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</si>
  <si>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</si>
  <si>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</si>
  <si>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</si>
  <si>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</si>
  <si>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</si>
  <si>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</si>
  <si>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</si>
  <si>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</si>
  <si>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</si>
  <si>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</si>
  <si>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</si>
  <si>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</si>
  <si>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</si>
  <si>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</si>
  <si>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</si>
  <si>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</si>
  <si>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</si>
  <si>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</si>
  <si>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</si>
  <si>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</si>
  <si>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</si>
  <si>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</si>
  <si>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</si>
  <si>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</si>
  <si>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</si>
  <si>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</si>
  <si>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</si>
  <si>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</si>
  <si>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</si>
  <si>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</si>
  <si>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</si>
  <si>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</si>
  <si>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</si>
  <si>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</si>
  <si>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</si>
  <si>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</si>
  <si>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</si>
  <si>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</si>
  <si>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</si>
  <si>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</si>
  <si>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</si>
  <si>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</si>
  <si>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</si>
  <si>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</si>
  <si>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</si>
  <si>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</si>
  <si>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</si>
  <si>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</si>
  <si>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</si>
  <si>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</si>
  <si>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</si>
  <si>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</si>
  <si>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</si>
  <si>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</si>
  <si>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</si>
  <si>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</si>
  <si>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</si>
  <si>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</si>
  <si>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</si>
  <si>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</si>
  <si>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</si>
  <si>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</si>
  <si>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</si>
  <si>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</si>
  <si>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</si>
  <si>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</si>
  <si>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</si>
  <si>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</si>
  <si>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</si>
  <si>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</si>
  <si>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</si>
  <si>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</si>
  <si>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</si>
  <si>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</si>
  <si>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</si>
  <si>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</si>
  <si>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</si>
  <si>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</si>
  <si>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</si>
  <si>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</si>
  <si>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</si>
  <si>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</si>
  <si>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</si>
  <si>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</si>
  <si>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</si>
  <si>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</si>
  <si>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</si>
  <si>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</si>
  <si>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</si>
  <si>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</si>
  <si>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</si>
  <si>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</si>
  <si>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</si>
  <si>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</si>
  <si>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</si>
  <si>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</si>
  <si>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</si>
  <si>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</si>
  <si>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</si>
  <si>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</si>
  <si>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</si>
  <si>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</si>
  <si>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</si>
  <si>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</si>
  <si>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</si>
  <si>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</si>
  <si>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</si>
  <si>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</si>
  <si>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</si>
  <si>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</si>
  <si>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</si>
  <si>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</si>
  <si>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</si>
  <si>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</si>
  <si>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</si>
  <si>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</si>
  <si>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</si>
  <si>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</si>
  <si>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</si>
  <si>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</si>
  <si>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</si>
  <si>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</si>
  <si>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</si>
  <si>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</si>
  <si>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</si>
  <si>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</si>
  <si>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</si>
  <si>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</si>
  <si>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</si>
  <si>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</si>
  <si>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</si>
  <si>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</si>
  <si>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</si>
  <si>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</si>
  <si>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</si>
  <si>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</si>
  <si>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</si>
  <si>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</si>
  <si>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</si>
  <si>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</si>
  <si>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</si>
  <si>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</si>
  <si>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</si>
  <si>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</si>
  <si>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</si>
  <si>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</si>
  <si>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</si>
  <si>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</si>
  <si>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</si>
  <si>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</si>
  <si>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</si>
  <si>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</si>
  <si>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</si>
  <si>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</si>
  <si>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</si>
  <si>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</si>
  <si>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</si>
  <si>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</si>
  <si>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</si>
  <si>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</si>
  <si>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</si>
  <si>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</si>
  <si>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</si>
  <si>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</si>
  <si>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</si>
  <si>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</si>
  <si>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</si>
  <si>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</si>
  <si>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</si>
  <si>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</si>
  <si>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</si>
  <si>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</si>
  <si>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</si>
  <si>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</si>
  <si>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</si>
  <si>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</si>
  <si>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</si>
  <si>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</si>
  <si>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</si>
  <si>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</si>
  <si>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</si>
  <si>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</si>
  <si>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</si>
  <si>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</si>
  <si>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</si>
  <si>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</si>
  <si>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</si>
  <si>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</si>
  <si>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</si>
  <si>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</si>
  <si>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</si>
  <si>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</si>
  <si>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</si>
  <si>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</si>
  <si>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</si>
  <si>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</si>
  <si>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</si>
  <si>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</si>
  <si>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</si>
  <si>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</si>
  <si>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</si>
  <si>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</si>
  <si>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</si>
  <si>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</si>
  <si>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</si>
  <si>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</si>
  <si>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</si>
  <si>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</si>
  <si>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</si>
  <si>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</si>
  <si>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</si>
  <si>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</si>
  <si>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</si>
  <si>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</si>
  <si>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</si>
  <si>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</si>
  <si>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</si>
  <si>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</si>
  <si>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</si>
  <si>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</si>
  <si>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</si>
  <si>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</si>
  <si>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</si>
  <si>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</si>
  <si>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</si>
  <si>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</si>
  <si>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</si>
  <si>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</si>
  <si>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</si>
  <si>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</si>
  <si>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</si>
  <si>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</si>
  <si>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</si>
  <si>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</si>
  <si>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</si>
  <si>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</si>
  <si>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</si>
  <si>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</si>
  <si>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</si>
  <si>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</si>
  <si>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</si>
  <si>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</si>
  <si>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</si>
  <si>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</si>
  <si>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</si>
  <si>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</si>
  <si>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</si>
  <si>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</si>
  <si>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</si>
  <si>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</si>
  <si>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</si>
  <si>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</si>
  <si>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</si>
  <si>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</si>
  <si>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</si>
  <si>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</si>
  <si>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</si>
  <si>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</si>
  <si>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</si>
  <si>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</si>
  <si>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</si>
  <si>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</si>
  <si>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</si>
  <si>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</si>
  <si>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</si>
  <si>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</si>
  <si>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</si>
  <si>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</si>
  <si>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</si>
  <si>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</si>
  <si>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</si>
  <si>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</si>
  <si>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</si>
  <si>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</si>
  <si>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</si>
  <si>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</si>
  <si>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</si>
  <si>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</si>
  <si>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</si>
  <si>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</si>
  <si>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</si>
  <si>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</si>
  <si>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</si>
  <si>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</si>
  <si>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</si>
  <si>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</si>
  <si>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</si>
  <si>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</si>
  <si>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</si>
  <si>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</si>
  <si>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</si>
  <si>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</si>
  <si>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</si>
  <si>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</si>
  <si>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</si>
  <si>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</si>
  <si>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</si>
  <si>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</si>
  <si>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</si>
  <si>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</si>
  <si>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</si>
  <si>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</si>
  <si>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</si>
  <si>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</si>
  <si>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</si>
  <si>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</si>
  <si>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</si>
  <si>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</si>
  <si>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</si>
  <si>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</si>
  <si>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</si>
  <si>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</si>
  <si>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</si>
  <si>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</si>
  <si>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</si>
  <si>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</si>
  <si>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</si>
  <si>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</si>
  <si>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</si>
  <si>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</si>
  <si>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</si>
  <si>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</si>
  <si>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</si>
  <si>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</si>
  <si>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</si>
  <si>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</si>
  <si>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</si>
  <si>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</si>
  <si>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</si>
  <si>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</si>
  <si>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</si>
  <si>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</si>
  <si>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</si>
  <si>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</si>
  <si>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</si>
  <si>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</si>
  <si>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</si>
  <si>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</si>
  <si>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</si>
  <si>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</si>
  <si>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</si>
  <si>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</si>
  <si>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</si>
  <si>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</si>
  <si>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</si>
  <si>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</si>
  <si>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</si>
  <si>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</si>
  <si>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</si>
  <si>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</si>
  <si>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</si>
  <si>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</si>
  <si>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</si>
  <si>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</si>
  <si>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</si>
  <si>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</si>
  <si>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</si>
  <si>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</si>
  <si>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</si>
  <si>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</si>
  <si>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</si>
  <si>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</si>
  <si>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</si>
  <si>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</si>
  <si>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</si>
  <si>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</si>
  <si>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</si>
  <si>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</si>
  <si>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</si>
  <si>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</si>
  <si>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</si>
  <si>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</si>
  <si>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</si>
  <si>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</si>
  <si>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</si>
  <si>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</si>
  <si>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</si>
  <si>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</si>
  <si>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</si>
  <si>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</si>
  <si>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</si>
  <si>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</si>
  <si>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</si>
  <si>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</si>
  <si>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</si>
  <si>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</si>
  <si>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</si>
  <si>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</si>
  <si>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</si>
  <si>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</si>
  <si>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</si>
  <si>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</si>
  <si>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</si>
  <si>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</si>
  <si>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</si>
  <si>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</si>
  <si>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</si>
  <si>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</si>
  <si>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</si>
  <si>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</si>
  <si>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</si>
  <si>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</si>
  <si>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</si>
  <si>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</si>
  <si>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</si>
  <si>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</si>
  <si>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</si>
  <si>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</si>
  <si>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</si>
  <si>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</si>
  <si>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</si>
  <si>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</si>
  <si>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</si>
  <si>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</si>
  <si>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</si>
  <si>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</si>
  <si>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</si>
  <si>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</si>
  <si>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</si>
  <si>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</si>
  <si>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</si>
  <si>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</si>
  <si>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</si>
  <si>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</si>
  <si>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</si>
  <si>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</si>
  <si>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</si>
  <si>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</si>
  <si>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</si>
  <si>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</si>
  <si>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</si>
  <si>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</si>
  <si>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</si>
  <si>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</si>
  <si>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</si>
  <si>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</si>
  <si>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</si>
  <si>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</si>
  <si>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</si>
  <si>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</si>
  <si>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</si>
  <si>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</si>
  <si>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</si>
  <si>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</si>
  <si>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</si>
  <si>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</si>
  <si>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</si>
  <si>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</si>
  <si>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</si>
  <si>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</si>
  <si>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</si>
  <si>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</si>
  <si>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</si>
  <si>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</si>
  <si>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</si>
  <si>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</si>
  <si>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</si>
  <si>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</si>
  <si>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</si>
  <si>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</si>
  <si>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</si>
  <si>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</si>
  <si>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</si>
  <si>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</si>
  <si>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</si>
  <si>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</si>
  <si>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</si>
  <si>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</si>
  <si>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</si>
  <si>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</si>
  <si>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</si>
  <si>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</si>
  <si>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</si>
  <si>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</si>
  <si>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</si>
  <si>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</si>
  <si>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</si>
  <si>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</si>
  <si>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</si>
  <si>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</si>
  <si>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</si>
  <si>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</si>
  <si>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</si>
  <si>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</si>
  <si>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</si>
  <si>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</si>
  <si>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</si>
  <si>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</si>
  <si>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</si>
  <si>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</si>
  <si>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</si>
  <si>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</si>
  <si>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</si>
  <si>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</si>
  <si>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</si>
  <si>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</si>
  <si>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</si>
  <si>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</si>
  <si>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</si>
  <si>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</si>
  <si>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</si>
  <si>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</si>
  <si>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</si>
  <si>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</si>
  <si>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</si>
  <si>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</si>
  <si>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</si>
  <si>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</si>
  <si>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</si>
  <si>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</si>
  <si>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</si>
  <si>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</si>
  <si>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</si>
  <si>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</si>
  <si>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</si>
  <si>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</si>
  <si>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</si>
  <si>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</si>
  <si>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</si>
  <si>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</si>
  <si>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</si>
  <si>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</si>
  <si>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</si>
  <si>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</si>
  <si>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</si>
  <si>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</si>
  <si>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</si>
  <si>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</si>
  <si>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</si>
  <si>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</si>
  <si>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</si>
  <si>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</si>
  <si>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</si>
  <si>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</si>
  <si>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</si>
  <si>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</si>
  <si>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</si>
  <si>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</si>
  <si>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</si>
  <si>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</si>
  <si>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</si>
  <si>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</si>
  <si>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</si>
  <si>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</si>
  <si>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</si>
  <si>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</si>
  <si>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</si>
  <si>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</si>
  <si>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</si>
  <si>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</si>
  <si>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</si>
  <si>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</si>
  <si>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</si>
  <si>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</si>
  <si>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</si>
  <si>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</si>
  <si>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</si>
  <si>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</si>
  <si>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</si>
  <si>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</si>
  <si>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</si>
  <si>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</si>
  <si>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</si>
  <si>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</si>
  <si>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</si>
  <si>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</si>
  <si>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</si>
  <si>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</si>
  <si>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</si>
  <si>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</si>
  <si>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</si>
  <si>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</si>
  <si>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</si>
  <si>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</si>
  <si>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</si>
  <si>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</si>
  <si>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</si>
  <si>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</si>
  <si>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</si>
  <si>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</si>
  <si>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</si>
  <si>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</si>
  <si>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</si>
  <si>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</si>
  <si>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</si>
  <si>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</si>
  <si>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</si>
  <si>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</si>
  <si>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</si>
  <si>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</si>
  <si>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</si>
  <si>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</si>
  <si>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</si>
  <si>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</si>
  <si>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</si>
  <si>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</si>
  <si>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</si>
  <si>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</si>
  <si>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</si>
  <si>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</si>
  <si>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</si>
  <si>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</si>
  <si>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</si>
  <si>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</si>
  <si>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</si>
  <si>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</si>
  <si>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</si>
  <si>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</si>
  <si>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</si>
  <si>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</si>
  <si>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</si>
  <si>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</si>
  <si>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</si>
  <si>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</si>
  <si>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</si>
  <si>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</si>
  <si>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</si>
  <si>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</si>
  <si>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</si>
  <si>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</si>
  <si>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</si>
  <si>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</si>
  <si>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</si>
  <si>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</si>
  <si>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</si>
  <si>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</si>
  <si>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</si>
  <si>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</si>
  <si>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</si>
  <si>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</si>
  <si>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</si>
  <si>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</si>
  <si>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</si>
  <si>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</si>
  <si>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</si>
  <si>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</si>
  <si>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</si>
  <si>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</si>
  <si>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</si>
  <si>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</si>
  <si>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</si>
  <si>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</si>
  <si>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</si>
  <si>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</si>
  <si>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</si>
  <si>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</si>
  <si>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</si>
  <si>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</si>
  <si>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</si>
  <si>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</si>
  <si>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</si>
  <si>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</si>
  <si>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</si>
  <si>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</si>
  <si>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</si>
  <si>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</si>
  <si>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</si>
  <si>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</si>
  <si>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</si>
  <si>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</si>
  <si>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</si>
  <si>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</si>
  <si>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</si>
  <si>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</si>
  <si>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</si>
  <si>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</si>
  <si>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</si>
  <si>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</si>
  <si>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</si>
  <si>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</si>
  <si>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</si>
  <si>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</si>
  <si>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</si>
  <si>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</si>
  <si>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</si>
  <si>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</si>
  <si>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</si>
  <si>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</si>
  <si>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</si>
  <si>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</si>
  <si>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</si>
  <si>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</si>
  <si>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</si>
  <si>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</si>
  <si>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</si>
  <si>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</si>
  <si>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</si>
  <si>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</si>
  <si>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</si>
  <si>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</si>
  <si>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</si>
  <si>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</si>
  <si>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</si>
  <si>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</si>
  <si>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</si>
  <si>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</si>
  <si>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</si>
  <si>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</si>
  <si>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</si>
  <si>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</si>
  <si>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</si>
  <si>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</si>
  <si>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</si>
  <si>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</si>
  <si>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</si>
  <si>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</si>
  <si>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</si>
  <si>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</si>
  <si>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</si>
  <si>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</si>
  <si>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</si>
  <si>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</si>
  <si>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</si>
  <si>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</si>
  <si>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</si>
  <si>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</si>
  <si>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</si>
  <si>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</si>
  <si>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</si>
  <si>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</si>
  <si>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</si>
  <si>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</si>
  <si>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</si>
  <si>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</si>
  <si>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</si>
  <si>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</si>
  <si>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</si>
  <si>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</si>
  <si>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</si>
  <si>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</si>
  <si>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</si>
  <si>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</si>
  <si>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</si>
  <si>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</si>
  <si>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</si>
  <si>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</si>
  <si>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</si>
  <si>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</si>
  <si>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</si>
  <si>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</si>
  <si>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</si>
  <si>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</si>
  <si>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</si>
  <si>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</si>
  <si>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</si>
  <si>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</si>
  <si>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</si>
  <si>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</si>
  <si>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</si>
  <si>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</si>
  <si>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</si>
  <si>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</si>
  <si>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</si>
  <si>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</si>
  <si>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</si>
  <si>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</si>
  <si>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</si>
  <si>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</si>
  <si>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</si>
  <si>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</si>
  <si>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</si>
  <si>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</si>
  <si>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</si>
  <si>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</si>
  <si>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</si>
  <si>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</si>
  <si>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</si>
  <si>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</si>
  <si>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</si>
  <si>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</si>
  <si>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</si>
  <si>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</si>
  <si>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</si>
  <si>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</si>
  <si>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</si>
  <si>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</si>
  <si>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</si>
  <si>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</si>
  <si>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</si>
  <si>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</si>
  <si>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</si>
  <si>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</si>
  <si>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</si>
  <si>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</si>
  <si>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</si>
  <si>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</si>
  <si>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</si>
  <si>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</si>
  <si>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</si>
  <si>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</si>
  <si>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</si>
  <si>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</si>
  <si>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</si>
  <si>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</si>
  <si>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</si>
  <si>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</si>
  <si>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</si>
  <si>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</si>
  <si>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</si>
  <si>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</si>
  <si>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</si>
  <si>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</si>
  <si>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</si>
  <si>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</si>
  <si>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</si>
  <si>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</si>
  <si>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</si>
  <si>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</si>
  <si>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</si>
  <si>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</si>
  <si>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</si>
  <si>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</si>
  <si>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</si>
  <si>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</si>
  <si>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</si>
  <si>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</si>
  <si>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</si>
  <si>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</si>
  <si>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</si>
  <si>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</si>
  <si>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</si>
  <si>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</si>
  <si>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</si>
  <si>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</si>
  <si>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</si>
  <si>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</si>
  <si>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</si>
  <si>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</si>
  <si>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</si>
  <si>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</si>
  <si>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</si>
  <si>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</si>
  <si>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</si>
  <si>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</si>
  <si>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</si>
  <si>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</si>
  <si>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</si>
  <si>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</si>
  <si>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</si>
  <si>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</si>
  <si>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</si>
  <si>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</si>
  <si>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</si>
  <si>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</si>
  <si>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</si>
  <si>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</si>
  <si>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</si>
  <si>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</si>
  <si>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</si>
  <si>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</si>
  <si>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</si>
  <si>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</si>
  <si>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</si>
  <si>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</si>
  <si>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</si>
  <si>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</si>
  <si>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</si>
  <si>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</si>
  <si>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</si>
  <si>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</si>
  <si>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</si>
  <si>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</si>
  <si>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</si>
  <si>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</si>
  <si>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</si>
  <si>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</si>
  <si>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</si>
  <si>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</si>
  <si>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</si>
  <si>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</si>
  <si>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</si>
  <si>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</si>
  <si>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</si>
  <si>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</si>
  <si>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</si>
  <si>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</si>
  <si>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</si>
  <si>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</si>
  <si>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</si>
  <si>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</si>
  <si>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</si>
  <si>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</si>
  <si>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</si>
  <si>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</si>
  <si>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</si>
  <si>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</si>
  <si>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</si>
  <si>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</si>
  <si>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</si>
  <si>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</si>
  <si>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</si>
  <si>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</si>
  <si>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</si>
  <si>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</si>
  <si>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</si>
  <si>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</si>
  <si>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</si>
  <si>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</si>
  <si>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</si>
  <si>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</si>
  <si>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</si>
  <si>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</si>
  <si>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</si>
  <si>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</si>
  <si>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</si>
  <si>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</si>
  <si>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</si>
  <si>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</si>
  <si>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</si>
  <si>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</si>
  <si>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</si>
  <si>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</si>
  <si>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</si>
  <si>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</si>
  <si>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</si>
  <si>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</si>
  <si>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</si>
  <si>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</si>
  <si>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</si>
  <si>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</si>
  <si>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</si>
  <si>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</si>
  <si>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</si>
  <si>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</si>
  <si>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</si>
  <si>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</si>
  <si>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</si>
  <si>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</si>
  <si>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</si>
  <si>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</si>
  <si>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</si>
  <si>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</si>
  <si>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</si>
  <si>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</si>
  <si>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</si>
  <si>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</si>
  <si>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</si>
  <si>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</si>
  <si>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</si>
  <si>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</si>
  <si>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</si>
  <si>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</si>
  <si>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</si>
  <si>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</si>
  <si>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</si>
  <si>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</si>
  <si>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</si>
  <si>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</si>
  <si>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</si>
  <si>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</si>
  <si>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</si>
  <si>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</si>
  <si>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</si>
  <si>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</si>
  <si>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</si>
  <si>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</si>
  <si>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</si>
  <si>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</si>
  <si>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</si>
  <si>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</si>
  <si>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</si>
  <si>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</si>
  <si>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</si>
  <si>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</si>
  <si>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</si>
  <si>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</si>
  <si>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</si>
  <si>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</si>
  <si>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</si>
  <si>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</si>
  <si>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</si>
  <si>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</si>
  <si>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</si>
  <si>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</si>
  <si>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</si>
  <si>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</si>
  <si>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</si>
  <si>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</si>
  <si>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</si>
  <si>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</si>
  <si>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</si>
  <si>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</si>
  <si>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</si>
  <si>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</si>
  <si>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</si>
  <si>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</si>
  <si>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</si>
  <si>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</si>
  <si>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</si>
  <si>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</si>
  <si>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</si>
  <si>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</si>
  <si>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</si>
  <si>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</si>
  <si>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</si>
  <si>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</si>
  <si>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</si>
  <si>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</si>
  <si>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</si>
  <si>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</si>
  <si>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</si>
  <si>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</si>
  <si>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</si>
  <si>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</si>
  <si>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</si>
  <si>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</si>
  <si>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</si>
  <si>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</si>
  <si>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</si>
  <si>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</si>
  <si>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</si>
  <si>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</si>
  <si>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</si>
  <si>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</si>
  <si>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</si>
  <si>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</si>
  <si>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</si>
  <si>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</si>
  <si>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</si>
  <si>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</si>
  <si>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</si>
  <si>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</si>
  <si>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</si>
  <si>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</si>
  <si>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</si>
  <si>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</si>
  <si>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</si>
  <si>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</si>
  <si>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</si>
  <si>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</si>
  <si>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</si>
  <si>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</si>
  <si>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</si>
  <si>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</si>
  <si>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</si>
  <si>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</si>
  <si>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</si>
  <si>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</si>
  <si>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</si>
  <si>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</si>
  <si>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</si>
  <si>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</si>
  <si>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</si>
  <si>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</si>
  <si>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</si>
  <si>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</si>
  <si>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</si>
  <si>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</si>
  <si>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</si>
  <si>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</si>
  <si>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</si>
  <si>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</si>
  <si>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</si>
  <si>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</si>
  <si>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</si>
  <si>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</si>
  <si>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</si>
  <si>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</si>
  <si>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</si>
  <si>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</si>
  <si>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</si>
  <si>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</si>
  <si>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</si>
  <si>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</si>
  <si>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</si>
  <si>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</si>
  <si>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</si>
  <si>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</si>
  <si>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</si>
  <si>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</si>
  <si>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</si>
  <si>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</si>
  <si>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</si>
  <si>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</si>
  <si>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</si>
  <si>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</si>
  <si>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</si>
  <si>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</si>
  <si>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</si>
  <si>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</si>
  <si>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</si>
  <si>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</si>
  <si>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</si>
  <si>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</si>
  <si>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</si>
  <si>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</si>
  <si>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</si>
  <si>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</si>
  <si>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</si>
  <si>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</si>
  <si>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</si>
  <si>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</si>
  <si>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</si>
  <si>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</si>
  <si>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</si>
  <si>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</si>
  <si>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</si>
  <si>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</si>
  <si>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</si>
  <si>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</si>
  <si>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</si>
  <si>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</si>
  <si>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</si>
  <si>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</si>
  <si>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</si>
  <si>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</si>
  <si>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</si>
  <si>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</si>
  <si>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</si>
  <si>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</si>
  <si>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</si>
  <si>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</si>
  <si>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</si>
  <si>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</si>
  <si>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</si>
  <si>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</si>
  <si>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</si>
  <si>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</si>
  <si>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</si>
  <si>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</si>
  <si>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</si>
  <si>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</si>
  <si>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</si>
  <si>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</si>
  <si>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</si>
  <si>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</si>
  <si>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</si>
  <si>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</si>
  <si>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</si>
  <si>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</si>
  <si>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</si>
  <si>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</si>
  <si>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</si>
  <si>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</si>
  <si>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</si>
  <si>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</si>
  <si>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</si>
  <si>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</si>
  <si>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</si>
  <si>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</si>
  <si>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</si>
  <si>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</si>
  <si>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</si>
  <si>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</si>
  <si>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</si>
  <si>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</si>
  <si>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</si>
  <si>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</si>
  <si>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</si>
  <si>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</si>
  <si>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</si>
  <si>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</si>
  <si>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</si>
  <si>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</si>
  <si>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</si>
  <si>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</si>
  <si>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</si>
  <si>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</si>
  <si>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</si>
  <si>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</si>
  <si>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</si>
  <si>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</si>
  <si>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</si>
  <si>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</si>
  <si>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</si>
  <si>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</si>
  <si>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</si>
  <si>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</si>
  <si>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</si>
  <si>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</si>
  <si>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</si>
  <si>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</si>
  <si>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</si>
  <si>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</si>
  <si>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</si>
  <si>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</si>
  <si>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</si>
  <si>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</si>
  <si>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</si>
  <si>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</si>
  <si>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</si>
  <si>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</si>
  <si>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</si>
  <si>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</si>
  <si>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</si>
  <si>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</si>
  <si>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</si>
  <si>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</si>
  <si>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</si>
  <si>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</si>
  <si>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</si>
  <si>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</si>
  <si>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</si>
  <si>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</si>
  <si>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</si>
  <si>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</si>
  <si>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</si>
  <si>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</si>
  <si>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</si>
  <si>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</si>
  <si>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</si>
  <si>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</si>
  <si>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</si>
  <si>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</si>
  <si>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</si>
  <si>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</si>
  <si>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</si>
  <si>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</si>
  <si>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</si>
  <si>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</si>
  <si>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</si>
  <si>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</si>
  <si>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</si>
  <si>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</si>
  <si>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</si>
  <si>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</si>
  <si>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</si>
  <si>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</si>
  <si>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</si>
  <si>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</si>
  <si>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</si>
  <si>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</si>
  <si>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</si>
  <si>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</si>
  <si>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</si>
  <si>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</si>
  <si>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</si>
  <si>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</si>
  <si>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</si>
  <si>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</si>
  <si>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</si>
  <si>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</si>
  <si>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</si>
  <si>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</si>
  <si>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</si>
  <si>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</si>
  <si>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</si>
  <si>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</si>
  <si>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</si>
  <si>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</si>
  <si>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</si>
  <si>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</si>
  <si>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</si>
  <si>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</si>
  <si>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</si>
  <si>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</si>
  <si>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</si>
  <si>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</si>
  <si>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</si>
  <si>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</si>
  <si>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</si>
  <si>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</si>
  <si>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</si>
  <si>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</si>
  <si>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</si>
  <si>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</si>
  <si>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</si>
  <si>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</si>
  <si>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</si>
  <si>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</si>
  <si>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</si>
  <si>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</si>
  <si>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</si>
  <si>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</si>
  <si>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</si>
  <si>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</si>
  <si>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</si>
  <si>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</si>
  <si>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</si>
  <si>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</si>
  <si>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</si>
  <si>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</si>
  <si>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</si>
  <si>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</si>
  <si>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</si>
  <si>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</si>
  <si>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</si>
  <si>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</si>
  <si>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</si>
  <si>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</si>
  <si>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</si>
  <si>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</si>
  <si>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</si>
  <si>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</si>
  <si>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</si>
  <si>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</si>
  <si>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</si>
  <si>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</si>
  <si>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</si>
  <si>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</si>
  <si>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</si>
  <si>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</si>
  <si>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</si>
  <si>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</si>
  <si>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</si>
  <si>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</si>
  <si>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</si>
  <si>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</si>
  <si>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</si>
  <si>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</si>
  <si>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</si>
  <si>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</si>
  <si>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</si>
  <si>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</si>
  <si>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</si>
  <si>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</si>
  <si>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</si>
  <si>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</si>
  <si>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</si>
  <si>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</si>
  <si>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</si>
  <si>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</si>
  <si>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</si>
  <si>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</si>
  <si>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</si>
  <si>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</si>
  <si>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</si>
  <si>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</si>
  <si>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</si>
  <si>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</si>
  <si>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</si>
  <si>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</si>
  <si>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</si>
  <si>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</si>
  <si>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</si>
  <si>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</si>
  <si>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</si>
  <si>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</si>
  <si>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</si>
  <si>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</si>
  <si>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</si>
  <si>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</si>
  <si>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</si>
  <si>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</si>
  <si>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</si>
  <si>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</si>
  <si>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</si>
  <si>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</si>
  <si>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</si>
  <si>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</si>
  <si>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</si>
  <si>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</si>
  <si>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</si>
  <si>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</si>
  <si>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</si>
  <si>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</si>
  <si>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</si>
  <si>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</si>
  <si>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</si>
  <si>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</si>
  <si>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</si>
  <si>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</si>
  <si>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</si>
  <si>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</si>
  <si>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</si>
  <si>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</si>
  <si>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</si>
  <si>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</si>
  <si>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</si>
  <si>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</si>
  <si>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</si>
  <si>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</si>
  <si>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</si>
  <si>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</si>
  <si>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</si>
  <si>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</si>
  <si>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</si>
  <si>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</si>
  <si>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</si>
  <si>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</si>
  <si>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</si>
  <si>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</si>
  <si>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</si>
  <si>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</si>
  <si>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</si>
  <si>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</si>
  <si>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</si>
  <si>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</si>
  <si>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</si>
  <si>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</si>
  <si>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</si>
  <si>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</si>
  <si>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</si>
  <si>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</si>
  <si>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</si>
  <si>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</si>
  <si>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</si>
  <si>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</si>
  <si>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</si>
  <si>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</si>
  <si>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</si>
  <si>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</si>
  <si>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</si>
  <si>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</si>
  <si>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</si>
  <si>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</si>
  <si>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</si>
  <si>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</si>
  <si>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</si>
  <si>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</si>
  <si>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</si>
  <si>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</si>
  <si>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</si>
  <si>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</si>
  <si>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</si>
  <si>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</si>
  <si>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</si>
  <si>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</si>
  <si>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</si>
  <si>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</si>
  <si>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</si>
  <si>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</si>
  <si>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</si>
  <si>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</si>
  <si>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</si>
  <si>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</si>
  <si>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</si>
  <si>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</si>
  <si>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</si>
  <si>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</si>
  <si>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</si>
  <si>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</si>
  <si>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</si>
  <si>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</si>
  <si>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</si>
  <si>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</si>
  <si>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</si>
  <si>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</si>
  <si>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</si>
  <si>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</si>
  <si>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</si>
  <si>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</si>
  <si>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</si>
  <si>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</si>
  <si>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</si>
  <si>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</si>
  <si>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</si>
  <si>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</si>
  <si>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</si>
  <si>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</si>
  <si>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</si>
  <si>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</si>
  <si>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</si>
  <si>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</si>
  <si>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</si>
  <si>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</si>
  <si>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</si>
  <si>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</si>
  <si>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</si>
  <si>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</si>
  <si>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</si>
  <si>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</si>
  <si>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</si>
  <si>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</si>
  <si>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</si>
  <si>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</si>
  <si>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</si>
  <si>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</si>
  <si>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</si>
  <si>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</si>
  <si>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</si>
  <si>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</si>
  <si>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</si>
  <si>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</si>
  <si>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</si>
  <si>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</si>
  <si>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</si>
  <si>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</si>
  <si>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</si>
  <si>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</si>
  <si>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</si>
  <si>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</si>
  <si>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</si>
  <si>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</si>
  <si>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</si>
  <si>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</si>
  <si>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</si>
  <si>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</si>
  <si>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</si>
  <si>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</si>
  <si>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</si>
  <si>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</si>
  <si>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</si>
  <si>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</si>
  <si>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</si>
  <si>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</si>
  <si>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</si>
  <si>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</si>
  <si>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</si>
  <si>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</si>
  <si>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</si>
  <si>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</si>
  <si>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</si>
  <si>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</si>
  <si>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</si>
  <si>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</si>
  <si>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</si>
  <si>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</si>
  <si>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</si>
  <si>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</si>
  <si>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</si>
  <si>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</si>
  <si>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</si>
  <si>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</si>
  <si>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</si>
  <si>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</si>
  <si>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</si>
  <si>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</si>
  <si>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</si>
  <si>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</si>
  <si>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</si>
  <si>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</si>
  <si>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</si>
  <si>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</si>
  <si>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</si>
  <si>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</si>
  <si>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</si>
  <si>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</si>
  <si>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</si>
  <si>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</si>
  <si>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</si>
  <si>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</si>
  <si>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</si>
  <si>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</si>
  <si>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</si>
  <si>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</si>
  <si>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</si>
  <si>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</si>
  <si>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</si>
  <si>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</si>
  <si>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</si>
  <si>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</si>
  <si>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</si>
  <si>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</si>
  <si>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</si>
  <si>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</si>
  <si>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</si>
  <si>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</si>
  <si>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</si>
  <si>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</si>
  <si>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</si>
  <si>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</si>
  <si>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</si>
  <si>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</si>
  <si>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</si>
  <si>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</si>
  <si>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</si>
  <si>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</si>
  <si>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</si>
  <si>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</si>
  <si>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</si>
  <si>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</si>
  <si>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</si>
  <si>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</si>
  <si>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</si>
  <si>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</si>
  <si>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</si>
  <si>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</si>
  <si>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</si>
  <si>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</si>
  <si>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</si>
  <si>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</si>
  <si>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</si>
  <si>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</si>
  <si>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</si>
  <si>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</si>
  <si>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</si>
  <si>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</si>
  <si>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</si>
  <si>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</si>
  <si>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</si>
  <si>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</si>
  <si>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</si>
  <si>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</si>
  <si>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</si>
  <si>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</si>
  <si>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</si>
  <si>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</si>
  <si>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</si>
  <si>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</si>
  <si>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</si>
  <si>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</si>
  <si>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</si>
  <si>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</si>
  <si>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</si>
  <si>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</si>
  <si>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</si>
  <si>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</si>
  <si>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</si>
  <si>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</si>
  <si>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</si>
  <si>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</si>
  <si>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</si>
  <si>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</si>
  <si>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</si>
  <si>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</si>
  <si>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</si>
  <si>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</si>
  <si>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</si>
  <si>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</si>
  <si>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</si>
  <si>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</si>
  <si>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</si>
  <si>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</si>
  <si>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</si>
  <si>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</si>
  <si>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</si>
  <si>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</si>
  <si>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</si>
  <si>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</si>
  <si>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</si>
  <si>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</si>
  <si>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</si>
  <si>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</si>
  <si>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</si>
  <si>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</si>
  <si>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</si>
  <si>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</si>
  <si>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</si>
  <si>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</si>
  <si>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</si>
  <si>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</si>
  <si>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</si>
  <si>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</si>
  <si>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</si>
  <si>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</si>
  <si>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</si>
  <si>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</si>
  <si>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</si>
  <si>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</si>
  <si>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</si>
  <si>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</si>
  <si>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</si>
  <si>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</si>
  <si>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</si>
  <si>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</si>
  <si>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</si>
  <si>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</si>
  <si>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</si>
  <si>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</si>
  <si>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</si>
  <si>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</si>
  <si>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</si>
  <si>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</si>
  <si>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</si>
  <si>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</si>
  <si>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</si>
  <si>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</si>
  <si>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</si>
  <si>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</si>
  <si>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</si>
  <si>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</si>
  <si>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</si>
  <si>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</si>
  <si>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</si>
  <si>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</si>
  <si>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</si>
  <si>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</si>
  <si>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</si>
  <si>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</si>
  <si>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</si>
  <si>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</si>
  <si>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</si>
  <si>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</si>
  <si>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</si>
  <si>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</si>
  <si>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</si>
  <si>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</si>
  <si>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</si>
  <si>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</si>
  <si>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</si>
  <si>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</si>
  <si>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</si>
  <si>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</si>
  <si>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</si>
  <si>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</si>
  <si>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</si>
  <si>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</si>
  <si>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</si>
  <si>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</si>
  <si>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</si>
  <si>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</si>
  <si>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</si>
  <si>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</si>
  <si>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</si>
  <si>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</si>
  <si>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</si>
  <si>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</si>
  <si>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</si>
  <si>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</si>
  <si>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</si>
  <si>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</si>
  <si>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</si>
  <si>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</si>
  <si>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</si>
  <si>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</si>
  <si>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</si>
  <si>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</si>
  <si>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</si>
  <si>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</si>
  <si>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</si>
  <si>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</si>
  <si>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</si>
  <si>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</si>
  <si>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</si>
  <si>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</si>
  <si>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</si>
  <si>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</si>
  <si>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</si>
  <si>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</si>
  <si>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</si>
  <si>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</si>
  <si>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</si>
  <si>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</si>
  <si>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</si>
  <si>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</si>
  <si>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</si>
  <si>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</si>
  <si>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</si>
  <si>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</si>
  <si>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</si>
  <si>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</si>
  <si>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</si>
  <si>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</si>
  <si>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</si>
  <si>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</si>
  <si>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</si>
  <si>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</si>
  <si>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</si>
  <si>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</si>
  <si>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</si>
  <si>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</si>
  <si>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</si>
  <si>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</si>
  <si>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</si>
  <si>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</si>
  <si>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</si>
  <si>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</si>
  <si>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</si>
  <si>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</si>
  <si>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</si>
  <si>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</si>
  <si>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</si>
  <si>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</si>
  <si>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</si>
  <si>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</si>
  <si>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</si>
  <si>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</si>
  <si>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</si>
  <si>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</si>
  <si>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</si>
  <si>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</si>
  <si>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</si>
  <si>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</si>
  <si>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</si>
  <si>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</si>
  <si>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</si>
  <si>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</si>
  <si>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</si>
  <si>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</si>
  <si>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</si>
  <si>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</si>
  <si>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</si>
  <si>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</si>
  <si>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</si>
  <si>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</si>
  <si>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</si>
  <si>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</si>
  <si>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</si>
  <si>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</si>
  <si>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</si>
  <si>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</si>
  <si>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</si>
  <si>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</si>
  <si>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</si>
  <si>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</si>
  <si>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</si>
  <si>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</si>
  <si>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</si>
  <si>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</si>
  <si>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</si>
  <si>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</si>
  <si>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</si>
  <si>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</si>
  <si>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</si>
  <si>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</si>
  <si>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</si>
  <si>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</si>
  <si>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</si>
  <si>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</si>
  <si>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</si>
  <si>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</si>
  <si>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</si>
  <si>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</si>
  <si>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</si>
  <si>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</si>
  <si>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</si>
  <si>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</si>
  <si>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</si>
  <si>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</si>
  <si>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</si>
  <si>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</si>
  <si>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</si>
  <si>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</si>
  <si>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</si>
  <si>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</si>
  <si>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</si>
  <si>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</si>
  <si>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</si>
  <si>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</si>
  <si>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</si>
  <si>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</si>
  <si>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</si>
  <si>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</si>
  <si>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</si>
  <si>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</si>
  <si>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</si>
  <si>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</si>
  <si>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</si>
  <si>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</si>
  <si>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</si>
  <si>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</si>
  <si>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</si>
  <si>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</si>
  <si>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</si>
  <si>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</si>
  <si>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</si>
  <si>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</si>
  <si>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</si>
  <si>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</si>
  <si>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</si>
  <si>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</si>
  <si>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</si>
  <si>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</si>
  <si>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</si>
  <si>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</si>
  <si>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</si>
  <si>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</si>
  <si>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</si>
  <si>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</si>
  <si>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</si>
  <si>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</si>
  <si>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</si>
  <si>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</si>
  <si>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</si>
  <si>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</si>
  <si>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</si>
  <si>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</si>
  <si>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</si>
  <si>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</si>
  <si>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</si>
  <si>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</si>
  <si>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</si>
  <si>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</si>
  <si>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</si>
  <si>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</si>
  <si>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</si>
  <si>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</si>
  <si>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</si>
  <si>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</si>
  <si>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</si>
  <si>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</si>
  <si>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</si>
  <si>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</si>
  <si>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</si>
  <si>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</si>
  <si>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</si>
  <si>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</si>
  <si>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</si>
  <si>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</si>
  <si>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</si>
  <si>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</si>
  <si>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</si>
  <si>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</si>
  <si>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</si>
  <si>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</si>
  <si>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</si>
  <si>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</si>
  <si>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</si>
  <si>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</si>
  <si>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</si>
  <si>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</si>
  <si>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</si>
  <si>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</si>
  <si>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</si>
  <si>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</si>
  <si>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</si>
  <si>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</si>
  <si>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</si>
  <si>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</si>
  <si>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</si>
  <si>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</si>
  <si>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</si>
  <si>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</si>
  <si>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</si>
  <si>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</si>
  <si>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</si>
  <si>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</si>
  <si>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</si>
  <si>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</si>
  <si>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</si>
  <si>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</si>
  <si>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</si>
  <si>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</si>
  <si>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</si>
  <si>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</si>
  <si>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</si>
  <si>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</si>
  <si>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</si>
  <si>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</si>
  <si>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</si>
  <si>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</si>
  <si>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</si>
  <si>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</si>
  <si>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</si>
  <si>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</si>
  <si>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</si>
  <si>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</si>
  <si>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</si>
  <si>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</si>
  <si>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</si>
  <si>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</si>
  <si>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</si>
  <si>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</si>
  <si>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</si>
  <si>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</si>
  <si>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</si>
  <si>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</si>
  <si>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</si>
  <si>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</si>
  <si>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</si>
  <si>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</si>
  <si>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</si>
  <si>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</si>
  <si>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</si>
  <si>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</si>
  <si>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</si>
  <si>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</si>
  <si>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</si>
  <si>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</si>
  <si>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</si>
  <si>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</si>
  <si>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</si>
  <si>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</si>
  <si>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</si>
  <si>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</si>
  <si>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</si>
  <si>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</si>
  <si>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</si>
  <si>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</si>
  <si>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</si>
  <si>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</si>
  <si>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</si>
  <si>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</si>
  <si>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</si>
  <si>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</si>
  <si>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</si>
  <si>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</si>
  <si>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</si>
  <si>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</si>
  <si>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</si>
  <si>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</si>
  <si>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</si>
  <si>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</si>
  <si>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</si>
  <si>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</si>
  <si>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</si>
  <si>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</si>
  <si>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</si>
  <si>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</si>
  <si>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</si>
  <si>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</si>
  <si>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</si>
  <si>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</si>
  <si>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</si>
  <si>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</si>
  <si>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</si>
  <si>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</si>
  <si>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</si>
  <si>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</si>
  <si>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</si>
  <si>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</si>
  <si>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</si>
  <si>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</si>
  <si>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</si>
  <si>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</si>
  <si>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</si>
  <si>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</si>
  <si>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</si>
  <si>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</si>
  <si>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</si>
  <si>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</si>
  <si>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</si>
  <si>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</si>
  <si>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</si>
  <si>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</si>
  <si>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</si>
  <si>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</si>
  <si>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</si>
  <si>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</si>
  <si>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</si>
  <si>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</si>
  <si>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</si>
  <si>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</si>
  <si>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</si>
  <si>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</si>
  <si>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</si>
  <si>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</si>
  <si>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</si>
  <si>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</si>
  <si>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</si>
  <si>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</si>
  <si>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</si>
  <si>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</si>
  <si>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</si>
  <si>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</si>
  <si>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</si>
  <si>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</si>
  <si>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</si>
  <si>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</si>
  <si>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</si>
  <si>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</si>
  <si>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</si>
  <si>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</si>
  <si>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</si>
  <si>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</si>
  <si>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</si>
  <si>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</si>
  <si>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</si>
  <si>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</si>
  <si>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</si>
  <si>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</si>
  <si>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</si>
  <si>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</si>
  <si>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</si>
  <si>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</si>
  <si>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</si>
  <si>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</si>
  <si>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</si>
  <si>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</si>
  <si>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</si>
  <si>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</si>
  <si>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</si>
  <si>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</si>
  <si>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</si>
  <si>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</si>
  <si>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</si>
  <si>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</si>
  <si>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</si>
  <si>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</si>
  <si>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</si>
  <si>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</si>
  <si>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</si>
  <si>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</si>
  <si>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</si>
  <si>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</si>
  <si>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</si>
  <si>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</si>
  <si>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</si>
  <si>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</si>
  <si>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</si>
  <si>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</si>
  <si>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</si>
  <si>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</si>
  <si>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</si>
  <si>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</si>
  <si>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</si>
  <si>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</si>
  <si>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</si>
  <si>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</si>
  <si>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</si>
  <si>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</si>
  <si>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</si>
  <si>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</si>
  <si>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</si>
  <si>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</si>
  <si>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</si>
  <si>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</si>
  <si>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</si>
  <si>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</si>
  <si>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</si>
  <si>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</si>
  <si>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</si>
  <si>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</si>
  <si>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</si>
  <si>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</si>
  <si>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</si>
  <si>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</si>
  <si>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</si>
  <si>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</si>
  <si>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</si>
  <si>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</si>
  <si>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</si>
  <si>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</si>
  <si>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</si>
  <si>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</si>
  <si>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</si>
  <si>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</si>
  <si>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</si>
  <si>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</si>
  <si>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</si>
  <si>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</si>
  <si>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</si>
  <si>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</si>
  <si>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</si>
  <si>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</si>
  <si>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</si>
  <si>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</si>
  <si>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</si>
  <si>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</si>
  <si>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</si>
  <si>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</si>
  <si>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</si>
  <si>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</si>
  <si>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</si>
  <si>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</si>
  <si>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</si>
  <si>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</si>
  <si>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</si>
  <si>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</si>
  <si>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</si>
  <si>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</si>
  <si>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</si>
  <si>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</si>
  <si>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</si>
  <si>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</si>
  <si>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</si>
  <si>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</si>
  <si>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</si>
  <si>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</si>
  <si>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</si>
  <si>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</si>
  <si>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</si>
  <si>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</si>
  <si>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</si>
  <si>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</si>
  <si>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</si>
  <si>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</si>
  <si>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</si>
  <si>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</si>
  <si>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</si>
  <si>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</si>
  <si>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</si>
  <si>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</si>
  <si>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</si>
  <si>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</si>
  <si>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</si>
  <si>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</si>
  <si>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</si>
  <si>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</si>
  <si>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</si>
  <si>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</si>
  <si>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</si>
  <si>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</si>
  <si>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</si>
  <si>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</si>
  <si>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</si>
  <si>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</si>
  <si>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</si>
  <si>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</si>
  <si>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</si>
  <si>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</si>
  <si>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</si>
  <si>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</si>
  <si>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</si>
  <si>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</si>
  <si>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</si>
  <si>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</si>
  <si>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</si>
  <si>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</si>
  <si>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</si>
  <si>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</si>
  <si>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</si>
  <si>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</si>
  <si>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</si>
  <si>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</si>
  <si>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</si>
  <si>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</si>
  <si>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</si>
  <si>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</si>
  <si>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</si>
  <si>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</si>
  <si>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</si>
  <si>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</si>
  <si>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</si>
  <si>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</si>
  <si>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</si>
  <si>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</si>
  <si>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</si>
  <si>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</si>
  <si>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</si>
  <si>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</si>
  <si>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</si>
  <si>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</si>
  <si>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</si>
  <si>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</si>
  <si>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</si>
  <si>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</si>
  <si>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</si>
  <si>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</si>
  <si>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</si>
  <si>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</si>
  <si>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</si>
  <si>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</si>
  <si>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</si>
  <si>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</si>
  <si>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</si>
  <si>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</si>
  <si>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</si>
  <si>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</si>
  <si>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</si>
  <si>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</si>
  <si>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</si>
  <si>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</si>
  <si>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</si>
  <si>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</si>
  <si>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</si>
  <si>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</si>
  <si>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</si>
  <si>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</si>
  <si>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</si>
  <si>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</si>
  <si>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</si>
  <si>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</si>
  <si>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</si>
  <si>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</si>
  <si>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</si>
  <si>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</si>
  <si>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</si>
  <si>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</si>
  <si>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</si>
  <si>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</si>
  <si>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</si>
  <si>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</si>
  <si>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</si>
  <si>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</si>
  <si>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</si>
  <si>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</si>
  <si>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</si>
  <si>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</si>
  <si>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</si>
  <si>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</si>
  <si>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</si>
  <si>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</si>
  <si>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</si>
  <si>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</si>
  <si>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</si>
  <si>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</si>
  <si>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</si>
  <si>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</si>
  <si>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</si>
  <si>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</si>
  <si>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</si>
  <si>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</si>
  <si>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</si>
  <si>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</si>
  <si>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</si>
  <si>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</si>
  <si>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</si>
  <si>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</si>
  <si>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</si>
  <si>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</si>
  <si>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</si>
  <si>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</si>
  <si>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</si>
  <si>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</si>
  <si>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</si>
  <si>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</si>
  <si>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</si>
  <si>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</si>
  <si>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</si>
  <si>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</si>
  <si>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</si>
  <si>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</si>
  <si>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</si>
  <si>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</si>
  <si>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</si>
  <si>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</si>
  <si>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</si>
  <si>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</si>
  <si>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</si>
  <si>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</si>
  <si>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</si>
  <si>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</si>
  <si>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</si>
  <si>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</si>
  <si>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</si>
  <si>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</si>
  <si>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</si>
  <si>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</si>
  <si>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</si>
  <si>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</si>
  <si>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</si>
  <si>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</si>
  <si>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</si>
  <si>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</si>
  <si>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</si>
  <si>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</si>
  <si>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</si>
  <si>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</si>
  <si>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</si>
  <si>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</si>
  <si>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</si>
  <si>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</si>
  <si>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</si>
  <si>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</si>
  <si>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</si>
  <si>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</si>
  <si>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</si>
  <si>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</si>
  <si>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</si>
  <si>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</si>
  <si>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</si>
  <si>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</si>
  <si>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</si>
  <si>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</si>
  <si>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</si>
  <si>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</si>
  <si>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</si>
  <si>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</si>
  <si>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</si>
  <si>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</si>
  <si>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</si>
  <si>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</si>
  <si>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</si>
  <si>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</si>
  <si>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</si>
  <si>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</si>
  <si>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</si>
  <si>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</si>
  <si>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</si>
  <si>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</si>
  <si>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</si>
  <si>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</si>
  <si>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</si>
  <si>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</si>
  <si>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</si>
  <si>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</si>
  <si>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</si>
  <si>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</si>
  <si>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</si>
  <si>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</si>
  <si>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</si>
  <si>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</si>
  <si>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</si>
  <si>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</si>
  <si>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</si>
  <si>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</si>
  <si>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</si>
  <si>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</si>
  <si>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</si>
  <si>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</si>
  <si>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</si>
  <si>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</si>
  <si>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</si>
  <si>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</si>
  <si>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</si>
  <si>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</si>
  <si>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</si>
  <si>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</si>
  <si>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</si>
  <si>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</si>
  <si>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</si>
  <si>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</si>
  <si>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</si>
  <si>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</si>
  <si>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</si>
  <si>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</si>
  <si>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</si>
  <si>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</si>
  <si>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</si>
  <si>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</si>
  <si>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</si>
  <si>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</si>
  <si>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</si>
  <si>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</si>
  <si>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</si>
  <si>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</si>
  <si>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</si>
  <si>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</si>
  <si>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</si>
  <si>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</si>
  <si>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</si>
  <si>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</si>
  <si>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</si>
  <si>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</si>
  <si>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</si>
  <si>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</si>
  <si>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</si>
  <si>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</si>
  <si>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</si>
  <si>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</si>
  <si>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</si>
  <si>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</si>
  <si>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</si>
  <si>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</si>
  <si>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</si>
  <si>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</si>
  <si>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</si>
  <si>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</si>
  <si>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</si>
  <si>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</si>
  <si>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</si>
  <si>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</si>
  <si>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</si>
  <si>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</si>
  <si>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</si>
  <si>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</si>
  <si>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</si>
  <si>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</si>
  <si>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</si>
  <si>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</si>
  <si>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</si>
  <si>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</si>
  <si>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</si>
  <si>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</si>
  <si>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</si>
  <si>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</si>
  <si>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</si>
  <si>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</si>
  <si>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</si>
  <si>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</si>
  <si>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</si>
  <si>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</si>
  <si>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</si>
  <si>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</si>
  <si>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</si>
  <si>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</si>
  <si>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</si>
  <si>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</si>
  <si>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</si>
  <si>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</si>
  <si>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</si>
  <si>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</si>
  <si>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</si>
  <si>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</si>
  <si>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</si>
  <si>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</si>
  <si>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</si>
  <si>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</si>
  <si>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</si>
  <si>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</si>
  <si>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</si>
  <si>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</si>
  <si>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</si>
  <si>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</si>
  <si>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</si>
  <si>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</si>
  <si>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</si>
  <si>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</si>
  <si>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</si>
  <si>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</si>
  <si>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</si>
  <si>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</si>
  <si>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</si>
  <si>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</si>
  <si>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</si>
  <si>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</si>
  <si>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</si>
  <si>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</si>
  <si>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</si>
  <si>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</si>
  <si>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</si>
  <si>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</si>
  <si>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</si>
  <si>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</si>
  <si>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</si>
  <si>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</si>
  <si>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</si>
  <si>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</si>
  <si>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</si>
  <si>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</si>
  <si>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</si>
  <si>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</si>
  <si>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</si>
  <si>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</si>
  <si>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</si>
  <si>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</si>
  <si>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</si>
  <si>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</si>
  <si>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</si>
  <si>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</si>
  <si>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</si>
  <si>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</si>
  <si>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</si>
  <si>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</si>
  <si>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</si>
  <si>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</si>
  <si>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</si>
  <si>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</si>
  <si>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</si>
  <si>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</si>
  <si>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</si>
  <si>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</si>
  <si>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</si>
  <si>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</si>
  <si>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</si>
  <si>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</si>
  <si>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</si>
  <si>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</si>
  <si>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</si>
  <si>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</si>
  <si>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</si>
  <si>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</si>
  <si>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</si>
  <si>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</si>
  <si>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</si>
  <si>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</si>
  <si>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</si>
  <si>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</si>
  <si>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</si>
  <si>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</si>
  <si>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</si>
  <si>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</si>
  <si>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</si>
  <si>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</si>
  <si>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</si>
  <si>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</si>
  <si>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</si>
  <si>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</si>
  <si>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</si>
  <si>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</si>
  <si>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</si>
  <si>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</si>
  <si>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</si>
  <si>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</si>
  <si>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</si>
  <si>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</si>
  <si>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</si>
  <si>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</si>
  <si>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</si>
  <si>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</si>
  <si>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</si>
  <si>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</si>
  <si>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</si>
  <si>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</si>
  <si>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</si>
  <si>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</si>
  <si>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</si>
  <si>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</si>
  <si>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</si>
  <si>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</si>
  <si>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</si>
  <si>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</si>
  <si>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</si>
  <si>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</si>
  <si>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</si>
  <si>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</si>
  <si>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</si>
  <si>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</si>
  <si>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</si>
  <si>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</si>
  <si>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</si>
  <si>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</si>
  <si>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</si>
  <si>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</si>
  <si>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</si>
  <si>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</si>
  <si>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</si>
  <si>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</si>
  <si>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</si>
  <si>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</si>
  <si>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</si>
  <si>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</si>
  <si>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</si>
  <si>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</si>
  <si>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</si>
  <si>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</si>
  <si>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</si>
  <si>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</si>
  <si>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</si>
  <si>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</si>
  <si>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</si>
  <si>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</si>
  <si>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</si>
  <si>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</si>
  <si>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</si>
  <si>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</si>
  <si>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</si>
  <si>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</si>
  <si>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</si>
  <si>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</si>
  <si>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</si>
  <si>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</si>
  <si>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</si>
  <si>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</si>
  <si>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</si>
  <si>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</si>
  <si>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</si>
  <si>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</si>
  <si>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</si>
  <si>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</si>
  <si>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</si>
  <si>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</si>
  <si>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</si>
  <si>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</si>
  <si>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</si>
  <si>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</si>
  <si>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</si>
  <si>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</si>
  <si>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</si>
  <si>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</si>
  <si>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</si>
  <si>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</si>
  <si>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</si>
  <si>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</si>
  <si>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</si>
  <si>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</si>
  <si>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</si>
  <si>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</si>
  <si>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</si>
  <si>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</si>
  <si>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</si>
  <si>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</si>
  <si>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</si>
  <si>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</si>
  <si>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</si>
  <si>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</si>
  <si>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</si>
  <si>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</si>
  <si>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</si>
  <si>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</si>
  <si>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</si>
  <si>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</si>
  <si>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</si>
  <si>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</si>
  <si>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</si>
  <si>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</si>
  <si>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</si>
  <si>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</si>
  <si>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</si>
  <si>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</si>
  <si>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</si>
  <si>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</si>
  <si>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</si>
  <si>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</si>
  <si>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</si>
  <si>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</si>
  <si>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</si>
  <si>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</si>
  <si>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</si>
  <si>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</si>
  <si>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</si>
  <si>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</si>
  <si>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</si>
  <si>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</si>
  <si>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</si>
  <si>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</si>
  <si>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</si>
  <si>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</si>
  <si>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</si>
  <si>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</si>
  <si>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</si>
  <si>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</si>
  <si>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</si>
  <si>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</si>
  <si>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</si>
  <si>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</si>
  <si>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</si>
  <si>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</si>
  <si>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</si>
  <si>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</si>
  <si>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</si>
  <si>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</si>
  <si>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</si>
  <si>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</si>
  <si>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</si>
  <si>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</si>
  <si>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</si>
  <si>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</si>
  <si>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</si>
  <si>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</si>
  <si>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</si>
  <si>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</si>
  <si>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</si>
  <si>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</si>
  <si>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</si>
  <si>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</si>
  <si>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</si>
  <si>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</si>
  <si>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</si>
  <si>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</si>
  <si>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</si>
  <si>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</si>
  <si>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</si>
  <si>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</si>
  <si>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</si>
  <si>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</si>
  <si>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</si>
  <si>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</si>
  <si>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</si>
  <si>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</si>
  <si>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</si>
  <si>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</si>
  <si>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</si>
  <si>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</si>
  <si>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</si>
  <si>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</si>
  <si>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</si>
  <si>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</si>
  <si>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</si>
  <si>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</si>
  <si>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</si>
  <si>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</si>
  <si>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</si>
  <si>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</si>
  <si>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</si>
  <si>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</si>
  <si>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</si>
  <si>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</si>
  <si>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</si>
  <si>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</si>
  <si>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</si>
  <si>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</si>
  <si>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</si>
  <si>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</si>
  <si>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</si>
  <si>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</si>
  <si>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</si>
  <si>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</si>
  <si>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</si>
  <si>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</si>
  <si>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</si>
  <si>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</si>
  <si>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</si>
  <si>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</si>
  <si>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</si>
  <si>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</si>
  <si>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</si>
  <si>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</si>
  <si>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</si>
  <si>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</si>
  <si>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</si>
  <si>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</si>
  <si>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</si>
  <si>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</si>
  <si>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</si>
  <si>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</si>
  <si>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</si>
  <si>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</si>
  <si>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</si>
  <si>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</si>
  <si>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</si>
  <si>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</si>
  <si>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</si>
  <si>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</si>
  <si>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</si>
  <si>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</si>
  <si>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</si>
  <si>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</si>
  <si>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</si>
  <si>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</si>
  <si>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</si>
  <si>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</si>
  <si>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</si>
  <si>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</si>
  <si>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</si>
  <si>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</si>
  <si>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</si>
  <si>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</si>
  <si>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</si>
  <si>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</si>
  <si>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</si>
  <si>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</si>
  <si>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</si>
  <si>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</si>
  <si>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</si>
  <si>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</si>
  <si>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</si>
  <si>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</si>
  <si>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</si>
  <si>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</si>
  <si>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</si>
  <si>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</si>
  <si>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</si>
  <si>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</si>
  <si>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</si>
  <si>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</si>
  <si>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</si>
  <si>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</si>
  <si>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</si>
  <si>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</si>
  <si>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</si>
  <si>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</si>
  <si>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</si>
  <si>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</si>
  <si>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</si>
  <si>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</si>
  <si>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</si>
  <si>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</si>
  <si>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</si>
  <si>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</si>
  <si>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</si>
  <si>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</si>
  <si>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</si>
  <si>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</si>
  <si>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</si>
  <si>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</si>
  <si>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</si>
  <si>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</si>
  <si>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</si>
  <si>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</si>
  <si>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</si>
  <si>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</si>
  <si>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</si>
  <si>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</si>
  <si>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</si>
  <si>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</si>
  <si>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</si>
  <si>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</si>
  <si>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</si>
  <si>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</si>
  <si>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</si>
  <si>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</si>
  <si>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</si>
  <si>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</si>
  <si>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</si>
  <si>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</si>
  <si>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</si>
  <si>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</si>
  <si>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</si>
  <si>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</si>
  <si>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</si>
  <si>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</si>
  <si>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</si>
  <si>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</si>
  <si>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</si>
  <si>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</si>
  <si>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</si>
  <si>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</si>
  <si>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</si>
  <si>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</si>
  <si>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</si>
  <si>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</si>
  <si>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</si>
  <si>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</si>
  <si>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</si>
  <si>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</si>
  <si>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</si>
  <si>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</si>
  <si>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</si>
  <si>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</si>
  <si>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</si>
  <si>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</si>
  <si>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</si>
  <si>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</si>
  <si>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</si>
  <si>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</si>
  <si>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</si>
  <si>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</si>
  <si>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</si>
  <si>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</si>
  <si>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</si>
  <si>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</si>
  <si>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</si>
  <si>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</si>
  <si>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</si>
  <si>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</si>
  <si>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</si>
  <si>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</si>
  <si>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</si>
  <si>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</si>
  <si>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</si>
  <si>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</si>
  <si>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</si>
  <si>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</si>
  <si>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</si>
  <si>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</si>
  <si>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</si>
  <si>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</si>
  <si>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</si>
  <si>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</si>
  <si>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</si>
  <si>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</si>
  <si>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</si>
  <si>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</si>
  <si>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</si>
  <si>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</si>
  <si>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</si>
  <si>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</si>
  <si>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</si>
  <si>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</si>
  <si>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</si>
  <si>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</si>
  <si>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</si>
  <si>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</si>
  <si>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</si>
  <si>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</si>
  <si>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</si>
  <si>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</si>
  <si>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</si>
  <si>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</si>
  <si>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</si>
  <si>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</si>
  <si>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</si>
  <si>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</si>
  <si>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</si>
  <si>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</si>
  <si>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</si>
  <si>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</si>
  <si>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</si>
  <si>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</si>
  <si>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</si>
  <si>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</si>
  <si>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</si>
  <si>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</si>
  <si>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</si>
  <si>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</si>
  <si>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</si>
  <si>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</si>
  <si>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</si>
  <si>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</si>
  <si>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</si>
  <si>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</si>
  <si>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</si>
  <si>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</si>
  <si>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</si>
  <si>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</si>
  <si>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</si>
  <si>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</si>
  <si>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</si>
  <si>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</si>
  <si>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</si>
  <si>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</si>
  <si>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</si>
  <si>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</si>
  <si>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</si>
  <si>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</si>
  <si>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</si>
  <si>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</si>
  <si>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</si>
  <si>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</si>
  <si>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</si>
  <si>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</si>
  <si>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</si>
  <si>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</si>
  <si>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</si>
  <si>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</si>
  <si>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</si>
  <si>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</si>
  <si>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</si>
  <si>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</si>
  <si>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</si>
  <si>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</si>
  <si>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</si>
  <si>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</si>
  <si>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</si>
  <si>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</si>
  <si>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</si>
  <si>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</si>
  <si>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</si>
  <si>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</si>
  <si>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</si>
  <si>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</si>
  <si>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</si>
  <si>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</si>
  <si>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</si>
  <si>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</si>
  <si>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</si>
  <si>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</si>
  <si>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</si>
  <si>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</si>
  <si>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</si>
  <si>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</si>
  <si>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</si>
  <si>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</si>
  <si>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</si>
  <si>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</si>
  <si>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</si>
  <si>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</si>
  <si>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</si>
  <si>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</si>
  <si>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</si>
  <si>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</si>
  <si>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</si>
  <si>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</si>
  <si>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</si>
  <si>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</si>
  <si>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</si>
  <si>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</si>
  <si>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</si>
  <si>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</si>
  <si>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</si>
  <si>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</si>
  <si>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</si>
  <si>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</si>
  <si>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</si>
  <si>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</si>
  <si>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</si>
  <si>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</si>
  <si>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</si>
  <si>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</si>
  <si>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</si>
  <si>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</si>
  <si>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</si>
  <si>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</si>
  <si>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</si>
  <si>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</si>
  <si>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</si>
  <si>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</si>
  <si>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</si>
  <si>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</si>
  <si>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</si>
  <si>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</si>
  <si>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</si>
  <si>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</si>
  <si>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</si>
  <si>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</si>
  <si>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</si>
  <si>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</si>
  <si>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</si>
  <si>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</si>
  <si>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</si>
  <si>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</si>
  <si>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</si>
  <si>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</si>
  <si>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</si>
  <si>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</si>
  <si>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</si>
  <si>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</si>
  <si>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</si>
  <si>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</si>
  <si>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</si>
  <si>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</si>
  <si>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</si>
  <si>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</si>
  <si>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</si>
  <si>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</si>
  <si>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</si>
  <si>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</si>
  <si>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</si>
  <si>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</si>
  <si>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</si>
  <si>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</si>
  <si>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</si>
  <si>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</si>
  <si>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</si>
  <si>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</si>
  <si>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</si>
  <si>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</si>
  <si>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</si>
  <si>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</si>
  <si>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</si>
  <si>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</si>
  <si>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</si>
  <si>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</si>
  <si>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</si>
  <si>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</si>
  <si>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</si>
  <si>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</si>
  <si>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</si>
  <si>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</si>
  <si>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</si>
  <si>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</si>
  <si>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</si>
  <si>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</si>
  <si>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</si>
  <si>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</si>
  <si>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</si>
  <si>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</si>
  <si>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</si>
  <si>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</si>
  <si>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</si>
  <si>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</si>
  <si>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</si>
  <si>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</si>
  <si>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</si>
  <si>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</si>
  <si>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</si>
  <si>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</si>
  <si>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</si>
  <si>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</si>
  <si>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</si>
  <si>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</si>
  <si>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</si>
  <si>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</si>
  <si>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</si>
  <si>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</si>
  <si>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</si>
  <si>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</si>
  <si>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</si>
  <si>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</si>
  <si>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</si>
  <si>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</si>
  <si>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</si>
  <si>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</si>
  <si>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</si>
  <si>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</si>
  <si>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</si>
  <si>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</si>
  <si>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</si>
  <si>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</si>
  <si>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</si>
  <si>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</si>
  <si>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</si>
  <si>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</si>
  <si>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</si>
  <si>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</si>
  <si>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</si>
  <si>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</si>
  <si>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</si>
  <si>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</si>
  <si>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</si>
  <si>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</si>
  <si>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</si>
  <si>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</si>
  <si>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</si>
  <si>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</si>
  <si>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</si>
  <si>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</si>
  <si>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</si>
  <si>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</si>
  <si>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</si>
  <si>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</si>
  <si>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</si>
  <si>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</si>
  <si>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</si>
  <si>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</si>
  <si>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</si>
  <si>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</si>
  <si>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</si>
  <si>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</si>
  <si>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</si>
  <si>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</si>
  <si>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</si>
  <si>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</si>
  <si>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</si>
  <si>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</si>
  <si>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</si>
  <si>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</si>
  <si>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</si>
  <si>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</si>
  <si>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</si>
  <si>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</si>
  <si>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</si>
  <si>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</si>
  <si>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</si>
  <si>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</si>
  <si>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</si>
  <si>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</si>
  <si>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</si>
  <si>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</si>
  <si>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</si>
  <si>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</si>
  <si>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</si>
  <si>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</si>
  <si>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</si>
  <si>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</si>
  <si>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</si>
  <si>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</si>
  <si>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</si>
  <si>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</si>
  <si>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</si>
  <si>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</si>
  <si>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</si>
  <si>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</si>
  <si>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</si>
  <si>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</si>
  <si>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</si>
  <si>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</si>
  <si>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</si>
  <si>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</si>
  <si>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</si>
  <si>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</si>
  <si>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</si>
  <si>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</si>
  <si>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</si>
  <si>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</si>
  <si>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</si>
  <si>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</si>
  <si>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</si>
  <si>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</si>
  <si>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</si>
  <si>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</si>
  <si>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</si>
  <si>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</si>
  <si>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</si>
  <si>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</si>
  <si>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</si>
  <si>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</si>
  <si>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</si>
  <si>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</si>
  <si>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</si>
  <si>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</si>
  <si>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</si>
  <si>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</si>
  <si>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</si>
  <si>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</si>
  <si>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</si>
  <si>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</si>
  <si>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</si>
  <si>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</si>
  <si>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</si>
  <si>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</si>
  <si>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</si>
  <si>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</si>
  <si>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</si>
  <si>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</si>
  <si>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</si>
  <si>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</si>
  <si>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</si>
  <si>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</si>
  <si>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</si>
  <si>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</si>
  <si>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</si>
  <si>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</si>
  <si>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</si>
  <si>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</si>
  <si>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</si>
  <si>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</si>
  <si>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</si>
  <si>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</si>
  <si>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</si>
  <si>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</si>
  <si>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</si>
  <si>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</si>
  <si>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</si>
  <si>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</si>
  <si>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</si>
  <si>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</si>
  <si>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</si>
  <si>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</si>
  <si>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</si>
  <si>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</si>
  <si>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</si>
  <si>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</si>
  <si>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</si>
  <si>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</si>
  <si>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</si>
  <si>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</si>
  <si>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</si>
  <si>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</si>
  <si>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</si>
  <si>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</si>
  <si>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</si>
  <si>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</si>
  <si>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</si>
  <si>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</si>
  <si>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</si>
  <si>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</si>
  <si>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</si>
  <si>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</si>
  <si>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</si>
  <si>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</si>
  <si>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</si>
  <si>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</si>
  <si>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</si>
  <si>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</si>
  <si>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</si>
  <si>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</si>
  <si>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</si>
  <si>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</si>
  <si>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</si>
  <si>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</si>
  <si>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</si>
  <si>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</si>
  <si>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</si>
  <si>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</si>
  <si>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</si>
  <si>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</si>
  <si>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</si>
  <si>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</si>
  <si>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</si>
  <si>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</si>
  <si>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</si>
  <si>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</si>
  <si>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</si>
  <si>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</si>
  <si>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</si>
  <si>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</si>
  <si>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</si>
  <si>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</si>
  <si>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</si>
  <si>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</si>
  <si>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</si>
  <si>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</si>
  <si>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</si>
  <si>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</si>
  <si>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</si>
  <si>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</si>
  <si>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</si>
  <si>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</si>
  <si>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</si>
  <si>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</si>
  <si>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</si>
  <si>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</si>
  <si>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</si>
  <si>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</si>
  <si>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</si>
  <si>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</si>
  <si>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</si>
  <si>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</si>
  <si>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</si>
  <si>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</si>
  <si>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</si>
  <si>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</si>
  <si>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</si>
  <si>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</si>
  <si>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</si>
  <si>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</si>
  <si>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</si>
  <si>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</si>
  <si>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</si>
  <si>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</si>
  <si>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</si>
  <si>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</si>
  <si>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</si>
  <si>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</si>
  <si>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</si>
  <si>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</si>
  <si>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</si>
  <si>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</si>
  <si>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</si>
  <si>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</si>
  <si>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</si>
  <si>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</si>
  <si>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</si>
  <si>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</si>
  <si>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</si>
  <si>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</si>
  <si>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</si>
  <si>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</si>
  <si>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</si>
  <si>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</si>
  <si>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</si>
  <si>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</si>
  <si>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</si>
  <si>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</si>
  <si>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</si>
  <si>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</si>
  <si>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</si>
  <si>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</si>
  <si>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</si>
  <si>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</si>
  <si>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</si>
  <si>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</si>
  <si>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</si>
  <si>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</si>
  <si>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</si>
  <si>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</si>
  <si>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</si>
  <si>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</si>
  <si>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</si>
  <si>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</si>
  <si>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</si>
  <si>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</si>
  <si>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</si>
  <si>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</si>
  <si>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</si>
  <si>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</si>
  <si>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</si>
  <si>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</si>
  <si>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</si>
  <si>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</si>
  <si>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</si>
  <si>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</si>
  <si>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</si>
  <si>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</si>
  <si>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</si>
  <si>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</si>
  <si>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</si>
  <si>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</si>
  <si>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</si>
  <si>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</si>
  <si>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</si>
  <si>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</si>
  <si>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</si>
  <si>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</si>
  <si>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</si>
  <si>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</si>
  <si>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</si>
  <si>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</si>
  <si>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</si>
  <si>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</si>
  <si>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</si>
  <si>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</si>
  <si>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</si>
  <si>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</si>
  <si>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</si>
  <si>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</si>
  <si>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</si>
  <si>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</si>
  <si>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</si>
  <si>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</si>
  <si>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</si>
  <si>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</si>
  <si>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</si>
  <si>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</si>
  <si>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</si>
  <si>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</si>
  <si>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</si>
  <si>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</si>
  <si>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</si>
  <si>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</si>
  <si>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</si>
  <si>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</si>
  <si>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</si>
  <si>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</si>
  <si>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</si>
  <si>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</si>
  <si>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</si>
  <si>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</si>
  <si>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</si>
  <si>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</si>
  <si>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</si>
  <si>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</si>
  <si>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</si>
  <si>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</si>
  <si>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</si>
  <si>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</si>
  <si>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</si>
  <si>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</si>
  <si>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</si>
  <si>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</si>
  <si>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</si>
  <si>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</si>
  <si>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</si>
  <si>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</si>
  <si>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</si>
  <si>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</si>
  <si>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</si>
  <si>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</si>
  <si>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</si>
  <si>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</si>
  <si>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</si>
  <si>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</si>
  <si>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</si>
  <si>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</si>
  <si>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</si>
  <si>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</si>
  <si>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</si>
  <si>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</si>
  <si>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</si>
  <si>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</si>
  <si>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</si>
  <si>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</si>
  <si>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</si>
  <si>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</si>
  <si>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</si>
  <si>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</si>
  <si>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</si>
  <si>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</si>
  <si>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</si>
  <si>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</si>
  <si>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</si>
  <si>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</si>
  <si>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</si>
  <si>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</si>
  <si>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</si>
  <si>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</si>
  <si>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</si>
  <si>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</si>
  <si>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</si>
  <si>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</si>
  <si>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</si>
  <si>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</si>
  <si>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</si>
  <si>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</si>
  <si>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</si>
  <si>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</si>
  <si>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</si>
  <si>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</si>
  <si>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</si>
  <si>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</si>
  <si>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</si>
  <si>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</si>
  <si>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</si>
  <si>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</si>
  <si>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</si>
  <si>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</si>
  <si>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</si>
  <si>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</si>
  <si>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</si>
  <si>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</si>
  <si>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</si>
  <si>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</si>
  <si>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</si>
  <si>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</si>
  <si>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</si>
  <si>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</si>
  <si>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</si>
  <si>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</si>
  <si>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</si>
  <si>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</si>
  <si>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</si>
  <si>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</si>
  <si>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</si>
  <si>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</si>
  <si>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</si>
  <si>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</si>
  <si>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</si>
  <si>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</si>
  <si>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</si>
  <si>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</si>
  <si>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</si>
  <si>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</si>
  <si>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</si>
  <si>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</si>
  <si>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</si>
  <si>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</si>
  <si>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</si>
  <si>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</si>
  <si>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</si>
  <si>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</si>
  <si>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</si>
  <si>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</si>
  <si>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</si>
  <si>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</si>
  <si>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</si>
  <si>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</si>
  <si>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</si>
  <si>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</si>
  <si>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</si>
  <si>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</si>
  <si>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</si>
  <si>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</si>
  <si>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</si>
  <si>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</si>
  <si>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</si>
  <si>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</si>
  <si>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</si>
  <si>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</si>
  <si>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</si>
  <si>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</si>
  <si>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</si>
  <si>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</si>
  <si>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</si>
  <si>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</si>
  <si>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</si>
  <si>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</si>
  <si>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</si>
  <si>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</si>
  <si>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</si>
  <si>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</si>
  <si>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</si>
  <si>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</si>
  <si>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</si>
  <si>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</si>
  <si>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</si>
  <si>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</si>
  <si>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</si>
  <si>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</si>
  <si>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</si>
  <si>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</si>
  <si>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</si>
  <si>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</si>
  <si>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</si>
  <si>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</si>
  <si>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</si>
  <si>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</si>
  <si>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</si>
  <si>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</si>
  <si>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</si>
  <si>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</si>
  <si>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</si>
  <si>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</si>
  <si>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</si>
  <si>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</si>
  <si>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</si>
  <si>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</si>
  <si>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</si>
  <si>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</si>
  <si>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</si>
  <si>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</si>
  <si>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</si>
  <si>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</si>
  <si>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</si>
  <si>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</si>
  <si>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</si>
  <si>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</si>
  <si>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</si>
  <si>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</si>
  <si>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</si>
  <si>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</si>
  <si>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</si>
  <si>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</si>
  <si>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</si>
  <si>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</si>
  <si>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</si>
  <si>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</si>
  <si>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</si>
  <si>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</si>
  <si>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</si>
  <si>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</si>
  <si>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</si>
  <si>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</si>
  <si>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</si>
  <si>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</si>
  <si>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</si>
  <si>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</si>
  <si>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</si>
  <si>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</si>
  <si>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</si>
  <si>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</si>
  <si>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</si>
  <si>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</si>
  <si>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</si>
  <si>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</si>
  <si>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</si>
  <si>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</si>
  <si>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</si>
  <si>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</si>
  <si>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</si>
  <si>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</si>
  <si>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</si>
  <si>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</si>
  <si>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</si>
  <si>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</si>
  <si>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</si>
  <si>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</si>
  <si>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</si>
  <si>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</si>
  <si>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</si>
  <si>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</si>
  <si>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</si>
  <si>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</si>
  <si>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</si>
  <si>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</si>
  <si>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</si>
  <si>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</si>
  <si>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</si>
  <si>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</si>
  <si>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</si>
  <si>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</si>
  <si>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</si>
  <si>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</si>
  <si>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</si>
  <si>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</si>
  <si>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</si>
  <si>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</si>
  <si>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</si>
  <si>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</si>
  <si>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</si>
  <si>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</si>
  <si>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</si>
  <si>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</si>
  <si>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</si>
  <si>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</si>
  <si>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</si>
  <si>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</si>
  <si>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</si>
  <si>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</si>
  <si>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</si>
  <si>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</si>
  <si>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</si>
  <si>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</si>
  <si>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</si>
  <si>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</si>
  <si>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</si>
  <si>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</si>
  <si>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</si>
  <si>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</si>
  <si>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</si>
  <si>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</si>
  <si>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</si>
  <si>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</si>
  <si>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</si>
  <si>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</si>
  <si>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</si>
  <si>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</si>
  <si>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</si>
  <si>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</si>
  <si>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</si>
  <si>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</si>
  <si>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</si>
  <si>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</si>
  <si>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</si>
  <si>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</si>
  <si>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</si>
  <si>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</si>
  <si>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</si>
  <si>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</si>
  <si>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</si>
  <si>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</si>
  <si>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</si>
  <si>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</si>
  <si>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</si>
  <si>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</si>
  <si>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</si>
  <si>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</si>
  <si>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</si>
  <si>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</si>
  <si>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</si>
  <si>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</si>
  <si>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</si>
  <si>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</si>
  <si>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</si>
  <si>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</si>
  <si>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</si>
  <si>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</si>
  <si>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</si>
  <si>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</si>
  <si>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</si>
  <si>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</si>
  <si>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</si>
  <si>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</si>
  <si>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</si>
  <si>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</si>
  <si>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</si>
  <si>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</si>
  <si>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</si>
  <si>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</si>
  <si>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</si>
  <si>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</si>
  <si>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</si>
  <si>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</si>
  <si>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</si>
  <si>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</si>
  <si>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</si>
  <si>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</si>
  <si>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</si>
  <si>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</si>
  <si>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</si>
  <si>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</si>
  <si>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</si>
  <si>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</si>
  <si>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</si>
  <si>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</si>
  <si>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</si>
  <si>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</si>
  <si>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</si>
  <si>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</si>
  <si>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</si>
  <si>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</si>
  <si>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</si>
  <si>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</si>
  <si>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</si>
  <si>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</si>
  <si>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</si>
  <si>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</si>
  <si>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</si>
  <si>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</si>
  <si>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</si>
  <si>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</si>
  <si>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</si>
  <si>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</si>
  <si>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</si>
  <si>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</si>
  <si>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</si>
  <si>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</si>
  <si>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</si>
  <si>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</si>
  <si>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</si>
  <si>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</si>
  <si>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</si>
  <si>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</si>
  <si>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</si>
  <si>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</si>
  <si>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</si>
  <si>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</si>
  <si>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</si>
  <si>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</si>
  <si>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</si>
  <si>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</si>
  <si>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</si>
  <si>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</si>
  <si>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</si>
  <si>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</si>
  <si>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</si>
  <si>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</si>
  <si>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</si>
  <si>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</si>
  <si>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</si>
  <si>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</si>
  <si>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</si>
  <si>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</si>
  <si>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</si>
  <si>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</si>
  <si>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</si>
  <si>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</si>
  <si>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</si>
  <si>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</si>
  <si>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</si>
  <si>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</si>
  <si>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</si>
  <si>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</si>
  <si>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</si>
  <si>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</si>
  <si>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</si>
  <si>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</si>
  <si>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</si>
  <si>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</si>
  <si>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</si>
  <si>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</si>
  <si>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</si>
  <si>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</si>
  <si>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</si>
  <si>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</si>
  <si>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</si>
  <si>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</si>
  <si>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</si>
  <si>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</si>
  <si>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</si>
  <si>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</si>
  <si>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</si>
  <si>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</si>
  <si>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</si>
  <si>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</si>
  <si>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</si>
  <si>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</si>
  <si>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</si>
  <si>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</si>
  <si>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</si>
  <si>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</si>
  <si>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</si>
  <si>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</si>
  <si>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</si>
  <si>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</si>
  <si>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</si>
  <si>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</si>
  <si>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</si>
  <si>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</si>
  <si>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</si>
  <si>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</si>
  <si>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</si>
  <si>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</si>
  <si>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</si>
  <si>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</si>
  <si>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</si>
  <si>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</si>
  <si>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</si>
  <si>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</si>
  <si>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</si>
  <si>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</si>
  <si>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</si>
  <si>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</si>
  <si>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</si>
  <si>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</si>
  <si>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</si>
  <si>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</si>
  <si>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</si>
  <si>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</si>
  <si>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</si>
  <si>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</si>
  <si>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</si>
  <si>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</si>
  <si>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</si>
  <si>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</si>
  <si>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</si>
  <si>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</si>
  <si>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</si>
  <si>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</si>
  <si>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</si>
  <si>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</si>
  <si>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</si>
  <si>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</si>
  <si>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</si>
  <si>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</si>
  <si>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</si>
  <si>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</si>
  <si>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</si>
  <si>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</si>
  <si>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</si>
  <si>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</si>
  <si>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</si>
  <si>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</si>
  <si>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</si>
  <si>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</si>
  <si>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</si>
  <si>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</si>
  <si>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</si>
  <si>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</si>
  <si>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</si>
  <si>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</si>
  <si>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</si>
  <si>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</si>
  <si>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</si>
  <si>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</si>
  <si>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</si>
  <si>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</si>
  <si>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</si>
  <si>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</si>
  <si>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</si>
  <si>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</si>
  <si>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</si>
  <si>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</si>
  <si>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</si>
  <si>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</si>
  <si>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</si>
  <si>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</si>
  <si>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</si>
  <si>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</si>
  <si>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</si>
  <si>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</si>
  <si>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</si>
  <si>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</si>
  <si>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</si>
  <si>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</si>
  <si>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</si>
  <si>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</si>
  <si>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</si>
  <si>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</si>
  <si>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</si>
  <si>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</si>
  <si>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</si>
  <si>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</si>
  <si>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</si>
  <si>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</si>
  <si>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</si>
  <si>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</si>
  <si>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</si>
  <si>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</si>
  <si>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</si>
  <si>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</si>
  <si>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</si>
  <si>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</si>
  <si>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</si>
  <si>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</si>
  <si>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</si>
  <si>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</si>
  <si>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</si>
  <si>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</si>
  <si>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</si>
  <si>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</si>
  <si>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</si>
  <si>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</si>
  <si>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</si>
  <si>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</si>
  <si>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</si>
  <si>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</si>
  <si>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</si>
  <si>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</si>
  <si>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</si>
  <si>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</si>
  <si>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</si>
  <si>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</si>
  <si>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</si>
  <si>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</si>
  <si>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</si>
  <si>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</si>
  <si>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</si>
  <si>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</si>
  <si>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</si>
  <si>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</si>
  <si>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</si>
  <si>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</si>
  <si>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</si>
  <si>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</si>
  <si>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</si>
  <si>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</si>
  <si>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</si>
  <si>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</si>
  <si>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</si>
  <si>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</si>
  <si>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</si>
  <si>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</si>
  <si>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</si>
  <si>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</si>
  <si>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</si>
  <si>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</si>
  <si>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</si>
  <si>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</si>
  <si>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</si>
  <si>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</si>
  <si>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</si>
  <si>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</si>
  <si>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</si>
  <si>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</si>
  <si>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</si>
  <si>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</si>
  <si>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</si>
  <si>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</si>
  <si>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</si>
  <si>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</si>
  <si>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</si>
  <si>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</si>
  <si>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</si>
  <si>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</si>
  <si>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</si>
  <si>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</si>
  <si>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</si>
  <si>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</si>
  <si>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</si>
  <si>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</si>
  <si>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</si>
  <si>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</si>
  <si>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</si>
  <si>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</si>
  <si>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</si>
  <si>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</si>
  <si>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</si>
  <si>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</si>
  <si>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</si>
  <si>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</si>
  <si>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</si>
  <si>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</si>
  <si>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</si>
  <si>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</si>
  <si>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</si>
  <si>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</si>
  <si>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</si>
  <si>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</si>
  <si>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</si>
  <si>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</si>
  <si>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</si>
  <si>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</si>
  <si>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</si>
  <si>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</si>
  <si>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</si>
  <si>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</si>
  <si>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</si>
  <si>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</si>
  <si>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</si>
  <si>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</si>
  <si>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</si>
  <si>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</si>
  <si>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</si>
  <si>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</si>
  <si>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</si>
  <si>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</si>
  <si>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</si>
  <si>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</si>
  <si>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</si>
  <si>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</si>
  <si>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</si>
  <si>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</si>
  <si>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</si>
  <si>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</si>
  <si>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</si>
  <si>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</si>
  <si>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</si>
  <si>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</si>
  <si>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</si>
  <si>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</si>
  <si>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</si>
  <si>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</si>
  <si>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</si>
  <si>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</si>
  <si>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</si>
  <si>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</si>
  <si>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</si>
  <si>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</si>
  <si>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</si>
  <si>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</si>
  <si>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</si>
  <si>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</si>
  <si>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</si>
  <si>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</si>
  <si>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</si>
  <si>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</si>
  <si>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</si>
  <si>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</si>
  <si>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</si>
  <si>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</si>
  <si>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</si>
  <si>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</si>
  <si>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</si>
  <si>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</si>
  <si>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</si>
  <si>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</si>
  <si>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</si>
  <si>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</si>
  <si>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</si>
  <si>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</si>
  <si>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</si>
  <si>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</si>
  <si>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</si>
  <si>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</si>
  <si>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</si>
  <si>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</si>
  <si>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</si>
  <si>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</si>
  <si>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</si>
  <si>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</si>
  <si>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</si>
  <si>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</si>
  <si>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</si>
  <si>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</si>
  <si>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</si>
  <si>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</si>
  <si>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</si>
  <si>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</si>
  <si>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</si>
  <si>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</si>
  <si>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</si>
  <si>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</si>
  <si>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</si>
  <si>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</si>
  <si>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</si>
  <si>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</si>
  <si>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</si>
  <si>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</si>
  <si>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</si>
  <si>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</si>
  <si>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</si>
  <si>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</si>
  <si>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</si>
  <si>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</si>
  <si>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</si>
  <si>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</si>
  <si>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</si>
  <si>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</si>
  <si>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</si>
  <si>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</si>
  <si>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</si>
  <si>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</si>
  <si>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</si>
  <si>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</si>
  <si>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</si>
  <si>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</si>
  <si>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</si>
  <si>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</si>
  <si>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</si>
  <si>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</si>
  <si>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</si>
  <si>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</si>
  <si>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</si>
  <si>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</si>
  <si>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</si>
  <si>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</si>
  <si>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</si>
  <si>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</si>
  <si>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</si>
  <si>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</si>
  <si>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</si>
  <si>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</si>
  <si>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</si>
  <si>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</si>
  <si>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</si>
  <si>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</si>
  <si>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</si>
  <si>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</si>
  <si>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</si>
  <si>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</si>
  <si>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</si>
  <si>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</si>
  <si>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</si>
  <si>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</si>
  <si>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</si>
  <si>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</si>
  <si>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</si>
  <si>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</si>
  <si>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</si>
  <si>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</si>
  <si>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</si>
  <si>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</si>
  <si>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</si>
  <si>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</si>
  <si>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</si>
  <si>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</si>
  <si>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</si>
  <si>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</si>
  <si>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</si>
  <si>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</si>
  <si>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</si>
  <si>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</si>
  <si>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</si>
  <si>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</si>
  <si>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</si>
  <si>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</si>
  <si>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</si>
  <si>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</si>
  <si>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</si>
  <si>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</si>
  <si>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</si>
  <si>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</si>
  <si>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</si>
  <si>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</si>
  <si>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</si>
  <si>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</si>
  <si>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</si>
  <si>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</si>
  <si>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</si>
  <si>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</si>
  <si>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</si>
  <si>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</si>
  <si>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</si>
  <si>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</si>
  <si>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</si>
  <si>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</si>
  <si>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</si>
  <si>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</si>
  <si>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</si>
  <si>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</si>
  <si>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</si>
  <si>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</si>
  <si>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</si>
  <si>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</si>
  <si>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</si>
  <si>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</si>
  <si>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</si>
  <si>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</si>
  <si>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</si>
  <si>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</si>
  <si>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</si>
  <si>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</si>
  <si>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</si>
  <si>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</si>
  <si>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</si>
  <si>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</si>
  <si>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</si>
  <si>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</si>
  <si>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</si>
  <si>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</si>
  <si>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</si>
  <si>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</si>
  <si>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</si>
  <si>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</si>
  <si>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</si>
  <si>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</si>
  <si>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</si>
  <si>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</si>
  <si>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</si>
  <si>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</si>
  <si>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</si>
  <si>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</si>
  <si>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</si>
  <si>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</si>
  <si>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</si>
  <si>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</si>
  <si>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</si>
  <si>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</si>
  <si>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</si>
  <si>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</si>
  <si>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</si>
  <si>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</si>
  <si>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</si>
  <si>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</si>
  <si>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</si>
  <si>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</si>
  <si>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</si>
  <si>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</si>
  <si>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</si>
  <si>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</si>
  <si>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</si>
  <si>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</si>
  <si>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</si>
  <si>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</si>
  <si>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</si>
  <si>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</si>
  <si>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</si>
  <si>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</si>
  <si>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</si>
  <si>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</si>
  <si>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</si>
  <si>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</si>
  <si>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</si>
  <si>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</si>
  <si>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</si>
  <si>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</si>
  <si>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</si>
  <si>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</si>
  <si>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</si>
  <si>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</si>
  <si>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</si>
  <si>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</si>
  <si>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</si>
  <si>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</si>
  <si>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</si>
  <si>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</si>
  <si>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</si>
  <si>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</si>
  <si>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</si>
  <si>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</si>
  <si>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</si>
  <si>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</si>
  <si>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</si>
  <si>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</si>
  <si>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</si>
  <si>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</si>
  <si>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</si>
  <si>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</si>
  <si>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</si>
  <si>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</si>
  <si>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</si>
  <si>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</si>
  <si>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</si>
  <si>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</si>
  <si>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</si>
  <si>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</si>
  <si>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</si>
  <si>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</si>
  <si>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</si>
  <si>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</si>
  <si>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</si>
  <si>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</si>
  <si>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</si>
  <si>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</si>
  <si>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</si>
  <si>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</si>
  <si>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</si>
  <si>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</si>
  <si>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</si>
  <si>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</si>
  <si>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</si>
  <si>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</si>
  <si>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</si>
  <si>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</si>
  <si>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</si>
  <si>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</si>
  <si>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</si>
  <si>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</si>
  <si>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</si>
  <si>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</si>
  <si>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</si>
  <si>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</si>
  <si>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</si>
  <si>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</si>
  <si>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</si>
  <si>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</si>
  <si>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</si>
  <si>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</si>
  <si>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</si>
  <si>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</si>
  <si>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</si>
  <si>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</si>
  <si>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</si>
  <si>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</si>
  <si>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</si>
  <si>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</si>
  <si>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</si>
  <si>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</si>
  <si>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</si>
  <si>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</si>
  <si>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</si>
  <si>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</si>
  <si>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</si>
  <si>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</si>
  <si>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</si>
  <si>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</si>
  <si>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</si>
  <si>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</si>
  <si>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</si>
  <si>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</si>
  <si>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</si>
  <si>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</si>
  <si>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</si>
  <si>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</si>
  <si>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</si>
  <si>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</si>
  <si>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</si>
  <si>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</si>
  <si>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</si>
  <si>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</si>
  <si>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</si>
  <si>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</si>
  <si>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</si>
  <si>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</si>
  <si>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</si>
  <si>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</si>
  <si>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</si>
  <si>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</si>
  <si>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</si>
  <si>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</si>
  <si>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</si>
  <si>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</si>
  <si>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</si>
  <si>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</si>
  <si>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</si>
  <si>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</si>
  <si>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</si>
  <si>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</si>
  <si>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</si>
  <si>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</si>
  <si>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</si>
  <si>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</si>
  <si>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</si>
  <si>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</si>
  <si>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</si>
  <si>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</si>
  <si>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</si>
  <si>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</si>
  <si>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</si>
  <si>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</si>
  <si>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</si>
  <si>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</si>
  <si>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</si>
  <si>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</si>
  <si>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</si>
  <si>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</si>
  <si>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</si>
  <si>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</si>
  <si>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</si>
  <si>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</si>
  <si>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</si>
  <si>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</si>
  <si>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</si>
  <si>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</si>
  <si>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</si>
  <si>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</si>
  <si>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</si>
  <si>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</si>
  <si>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</si>
  <si>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</si>
  <si>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</si>
  <si>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</si>
  <si>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</si>
  <si>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</si>
  <si>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</si>
  <si>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</si>
  <si>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</si>
  <si>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</si>
  <si>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</si>
  <si>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</si>
  <si>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</si>
  <si>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</si>
  <si>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</si>
  <si>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</si>
  <si>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</si>
  <si>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</si>
  <si>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</si>
  <si>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</si>
  <si>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</si>
  <si>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</si>
  <si>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</si>
  <si>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</si>
  <si>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</si>
  <si>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</si>
  <si>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</si>
  <si>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</si>
  <si>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</si>
  <si>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</si>
  <si>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</si>
  <si>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</si>
  <si>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</si>
  <si>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</si>
  <si>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</si>
  <si>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</si>
  <si>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</si>
  <si>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</si>
  <si>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</si>
  <si>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</si>
  <si>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</si>
  <si>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</si>
  <si>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</si>
  <si>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</si>
  <si>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</si>
  <si>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</si>
  <si>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</si>
  <si>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</si>
  <si>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</si>
  <si>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</si>
  <si>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</si>
  <si>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</si>
  <si>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</si>
  <si>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</si>
  <si>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</si>
  <si>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</si>
  <si>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</si>
  <si>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</si>
  <si>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</si>
  <si>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</si>
  <si>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</si>
  <si>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</si>
  <si>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</si>
  <si>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</si>
  <si>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</si>
  <si>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</si>
  <si>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</si>
  <si>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</si>
  <si>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</si>
  <si>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</si>
  <si>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</si>
  <si>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</si>
  <si>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</si>
  <si>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</si>
  <si>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</si>
  <si>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</si>
  <si>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</si>
  <si>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</si>
  <si>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</si>
  <si>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</si>
  <si>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</si>
  <si>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</si>
  <si>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</si>
  <si>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</si>
  <si>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</si>
  <si>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</si>
  <si>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</si>
  <si>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</si>
  <si>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</si>
  <si>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</si>
  <si>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</si>
  <si>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</si>
  <si>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</si>
  <si>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</si>
  <si>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</si>
  <si>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</si>
  <si>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</si>
  <si>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</si>
  <si>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</si>
  <si>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</si>
  <si>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</si>
  <si>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</si>
  <si>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</si>
  <si>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</si>
  <si>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</si>
  <si>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</si>
  <si>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</si>
  <si>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</si>
  <si>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</si>
  <si>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</si>
  <si>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</si>
  <si>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</si>
  <si>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</si>
  <si>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</si>
  <si>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</si>
  <si>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</si>
  <si>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</si>
  <si>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</si>
  <si>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</si>
  <si>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</si>
  <si>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</si>
  <si>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</si>
  <si>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</si>
  <si>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</si>
  <si>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</si>
  <si>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</si>
  <si>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</si>
  <si>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</si>
  <si>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</si>
  <si>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</si>
  <si>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</si>
  <si>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</si>
  <si>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</si>
  <si>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</si>
  <si>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</si>
  <si>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</si>
  <si>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</si>
  <si>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</si>
  <si>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</si>
  <si>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</si>
  <si>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</si>
  <si>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</si>
  <si>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</si>
  <si>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</si>
  <si>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</si>
  <si>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</si>
  <si>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</si>
  <si>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</si>
  <si>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</si>
  <si>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</si>
  <si>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</si>
  <si>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</si>
  <si>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</si>
  <si>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</si>
  <si>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</si>
  <si>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</si>
  <si>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</si>
  <si>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</si>
  <si>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</si>
  <si>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</si>
  <si>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</si>
  <si>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</si>
  <si>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</si>
  <si>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</si>
  <si>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</si>
  <si>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</si>
  <si>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</si>
  <si>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</si>
  <si>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</si>
  <si>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</si>
  <si>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</si>
  <si>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</si>
  <si>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</si>
  <si>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</si>
  <si>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</si>
  <si>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</si>
  <si>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</si>
  <si>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</si>
  <si>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</si>
  <si>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</si>
  <si>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</si>
  <si>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</si>
  <si>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</si>
  <si>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</si>
  <si>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</si>
  <si>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</si>
  <si>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</si>
  <si>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</si>
  <si>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</si>
  <si>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</si>
  <si>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</si>
  <si>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</si>
  <si>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</si>
  <si>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</si>
  <si>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</si>
  <si>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</si>
  <si>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</si>
  <si>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</si>
  <si>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</si>
  <si>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</si>
  <si>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</si>
  <si>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</si>
  <si>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</si>
  <si>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</si>
  <si>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</si>
  <si>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</si>
  <si>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</si>
  <si>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</si>
  <si>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</si>
  <si>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</si>
  <si>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</si>
  <si>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</si>
  <si>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</si>
  <si>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</si>
  <si>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</si>
  <si>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</si>
  <si>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</si>
  <si>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</si>
  <si>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</si>
  <si>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</si>
  <si>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</si>
  <si>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</si>
  <si>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</si>
  <si>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</si>
  <si>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</si>
  <si>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</si>
  <si>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</si>
  <si>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</si>
  <si>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</si>
  <si>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</si>
  <si>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</si>
  <si>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</si>
  <si>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</si>
  <si>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</si>
  <si>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</si>
  <si>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</si>
  <si>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</si>
  <si>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</si>
  <si>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</si>
  <si>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</si>
  <si>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</si>
  <si>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</si>
  <si>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</si>
  <si>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</si>
  <si>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</si>
  <si>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</si>
  <si>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</si>
  <si>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</si>
  <si>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</si>
  <si>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</si>
  <si>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</si>
  <si>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</si>
  <si>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</si>
  <si>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</si>
  <si>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</si>
  <si>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</si>
  <si>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</si>
  <si>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</si>
  <si>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</si>
  <si>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</si>
  <si>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</si>
  <si>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</si>
  <si>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</si>
  <si>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</si>
  <si>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</si>
  <si>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</si>
  <si>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</si>
  <si>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</si>
  <si>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</si>
  <si>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</si>
  <si>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</si>
  <si>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</si>
  <si>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</si>
  <si>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</si>
  <si>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</si>
  <si>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</si>
  <si>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</si>
  <si>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</si>
  <si>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</si>
  <si>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</si>
  <si>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</si>
  <si>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</si>
  <si>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</si>
  <si>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</si>
  <si>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</si>
  <si>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</si>
  <si>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</si>
  <si>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</si>
  <si>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</si>
  <si>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</si>
  <si>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</si>
  <si>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</si>
  <si>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</si>
  <si>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</si>
  <si>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</si>
  <si>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</si>
  <si>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</si>
  <si>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</si>
  <si>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</si>
  <si>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</si>
  <si>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</si>
  <si>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</si>
  <si>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</si>
  <si>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</si>
  <si>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</si>
  <si>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</si>
  <si>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</si>
  <si>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</si>
  <si>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</si>
  <si>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</si>
  <si>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</si>
  <si>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</si>
  <si>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</si>
  <si>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</si>
  <si>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</si>
  <si>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</si>
  <si>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</si>
  <si>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</si>
  <si>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</si>
  <si>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</si>
  <si>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</si>
  <si>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</si>
  <si>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</si>
  <si>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</si>
  <si>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</si>
  <si>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</si>
  <si>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</si>
  <si>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</si>
  <si>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</si>
  <si>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</si>
  <si>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</si>
  <si>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</si>
  <si>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</si>
  <si>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</si>
  <si>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</si>
  <si>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</si>
  <si>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</si>
  <si>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</si>
  <si>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</si>
  <si>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</si>
  <si>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</si>
  <si>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</si>
  <si>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</si>
  <si>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</si>
  <si>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</si>
  <si>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</si>
  <si>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</si>
  <si>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</si>
  <si>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</si>
  <si>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</si>
  <si>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</si>
  <si>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</si>
  <si>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</si>
  <si>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</si>
  <si>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</si>
  <si>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</si>
  <si>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</si>
  <si>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</si>
  <si>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</si>
  <si>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</si>
  <si>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</si>
  <si>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</si>
  <si>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</si>
  <si>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</si>
  <si>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</si>
  <si>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</si>
  <si>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</si>
  <si>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</si>
  <si>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</si>
  <si>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</si>
  <si>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</si>
  <si>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</si>
  <si>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</si>
  <si>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</si>
  <si>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</si>
  <si>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</si>
  <si>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</si>
  <si>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</si>
  <si>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</si>
  <si>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</si>
  <si>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</si>
  <si>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</si>
  <si>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</si>
  <si>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</si>
  <si>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</si>
  <si>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</si>
  <si>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</si>
  <si>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</si>
  <si>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</si>
  <si>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</si>
  <si>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</si>
  <si>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</si>
  <si>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</si>
  <si>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</si>
  <si>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</si>
  <si>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</si>
  <si>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</si>
  <si>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</si>
  <si>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</si>
  <si>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</si>
  <si>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</si>
  <si>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</si>
  <si>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</si>
  <si>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</si>
  <si>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</si>
  <si>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</si>
  <si>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</si>
  <si>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</si>
  <si>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</si>
  <si>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</si>
  <si>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</si>
  <si>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</si>
  <si>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</si>
  <si>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</si>
  <si>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</si>
  <si>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</si>
  <si>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</si>
  <si>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</si>
  <si>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</si>
  <si>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</si>
  <si>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</si>
  <si>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</si>
  <si>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</si>
  <si>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</si>
  <si>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</si>
  <si>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</si>
  <si>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</si>
  <si>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</si>
  <si>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</si>
  <si>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</si>
  <si>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</si>
  <si>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</si>
  <si>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</si>
  <si>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</si>
  <si>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</si>
  <si>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</si>
  <si>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</si>
  <si>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</si>
  <si>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</si>
  <si>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</si>
  <si>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</si>
  <si>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</si>
  <si>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</si>
  <si>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</si>
  <si>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</si>
  <si>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</si>
  <si>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</si>
  <si>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</si>
  <si>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</si>
  <si>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</si>
  <si>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</si>
  <si>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</si>
  <si>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</si>
  <si>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</si>
  <si>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</si>
  <si>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</si>
  <si>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</si>
  <si>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</si>
  <si>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</si>
  <si>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</si>
  <si>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</si>
  <si>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</si>
  <si>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</si>
  <si>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</si>
  <si>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</si>
  <si>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</si>
  <si>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</si>
  <si>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</si>
  <si>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</si>
  <si>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</si>
  <si>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</si>
  <si>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</si>
  <si>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</si>
  <si>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</si>
  <si>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</si>
  <si>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</si>
  <si>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</si>
  <si>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</si>
  <si>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</si>
  <si>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</si>
  <si>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</si>
  <si>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</si>
  <si>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</si>
  <si>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</si>
  <si>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</si>
  <si>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</si>
  <si>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</si>
  <si>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</si>
  <si>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</si>
  <si>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</si>
  <si>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</si>
  <si>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</si>
  <si>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</si>
  <si>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</si>
  <si>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</si>
  <si>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</si>
  <si>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</si>
  <si>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</si>
  <si>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</si>
  <si>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</si>
  <si>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</si>
  <si>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</si>
  <si>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</si>
  <si>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</si>
  <si>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</si>
  <si>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</si>
  <si>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</si>
  <si>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</si>
  <si>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</si>
  <si>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</si>
  <si>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</si>
  <si>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</si>
  <si>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</si>
  <si>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</si>
  <si>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</si>
  <si>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</si>
  <si>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</si>
  <si>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</si>
  <si>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</si>
  <si>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</si>
  <si>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</si>
  <si>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</si>
  <si>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</si>
  <si>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</si>
  <si>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</si>
  <si>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</si>
  <si>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</si>
  <si>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</si>
  <si>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</si>
  <si>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</si>
  <si>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</si>
  <si>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</si>
  <si>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</si>
  <si>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</si>
  <si>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</si>
  <si>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</si>
  <si>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</si>
  <si>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</si>
  <si>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</si>
  <si>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</si>
  <si>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</si>
  <si>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</si>
  <si>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</si>
  <si>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</si>
  <si>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</si>
  <si>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</si>
  <si>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</si>
  <si>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</si>
  <si>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</si>
  <si>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</si>
  <si>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</si>
  <si>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</si>
  <si>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</si>
  <si>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</si>
  <si>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</si>
  <si>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</si>
  <si>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</si>
  <si>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</si>
  <si>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</si>
  <si>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</si>
  <si>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</si>
  <si>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</si>
  <si>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</si>
  <si>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</si>
  <si>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</si>
  <si>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</si>
  <si>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</si>
  <si>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</si>
  <si>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</si>
  <si>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</si>
  <si>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</si>
  <si>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</si>
  <si>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</si>
  <si>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</si>
  <si>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</si>
  <si>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</si>
  <si>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</si>
  <si>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</si>
  <si>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</si>
  <si>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</si>
  <si>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</si>
  <si>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</si>
  <si>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</si>
  <si>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</si>
  <si>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</si>
  <si>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</si>
  <si>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</si>
  <si>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</si>
  <si>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</si>
  <si>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</si>
  <si>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</si>
  <si>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</si>
  <si>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</si>
  <si>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</si>
  <si>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</si>
  <si>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</si>
  <si>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</si>
  <si>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</si>
  <si>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</si>
  <si>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</si>
  <si>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</si>
  <si>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</si>
  <si>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</si>
  <si>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</si>
  <si>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</si>
  <si>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</si>
  <si>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</si>
  <si>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</si>
  <si>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</si>
  <si>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</si>
  <si>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</si>
  <si>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</si>
  <si>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</si>
  <si>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</si>
  <si>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</si>
  <si>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</si>
  <si>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</si>
  <si>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</si>
  <si>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</si>
  <si>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</si>
  <si>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</si>
  <si>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</si>
  <si>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</si>
  <si>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</si>
  <si>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</si>
  <si>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</si>
  <si>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</si>
  <si>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</si>
  <si>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</si>
  <si>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</si>
  <si>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</si>
  <si>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</si>
  <si>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</si>
  <si>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</si>
  <si>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</si>
  <si>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</si>
  <si>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</si>
  <si>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</si>
  <si>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</si>
  <si>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</si>
  <si>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</si>
  <si>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</si>
  <si>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</si>
  <si>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</si>
  <si>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</si>
  <si>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</si>
  <si>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</si>
  <si>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</si>
  <si>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</si>
  <si>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</si>
  <si>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</si>
  <si>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</si>
  <si>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</si>
  <si>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</si>
  <si>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</si>
  <si>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</si>
  <si>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</si>
  <si>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</si>
  <si>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</si>
  <si>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</si>
  <si>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</si>
  <si>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</si>
  <si>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</si>
  <si>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</si>
  <si>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</si>
  <si>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</si>
  <si>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</si>
  <si>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</si>
  <si>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</si>
  <si>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</si>
  <si>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</si>
  <si>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</si>
  <si>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</si>
  <si>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</si>
  <si>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</si>
  <si>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</si>
  <si>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</si>
  <si>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</si>
  <si>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</si>
  <si>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</si>
  <si>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</si>
  <si>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</si>
  <si>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</si>
  <si>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</si>
  <si>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</si>
  <si>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</si>
  <si>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</si>
  <si>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</si>
  <si>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</si>
  <si>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</si>
  <si>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</si>
  <si>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</si>
  <si>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</si>
  <si>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</si>
  <si>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</si>
  <si>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</si>
  <si>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</si>
  <si>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</si>
  <si>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</si>
  <si>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</si>
  <si>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</si>
  <si>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</si>
  <si>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</si>
  <si>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</si>
  <si>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</si>
  <si>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</si>
  <si>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</si>
  <si>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</si>
  <si>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</si>
  <si>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</si>
  <si>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</si>
  <si>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</si>
  <si>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</si>
  <si>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</si>
  <si>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</si>
  <si>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</si>
  <si>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</si>
  <si>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</si>
  <si>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</si>
  <si>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</si>
  <si>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</si>
  <si>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</si>
  <si>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</si>
  <si>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</si>
  <si>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</si>
  <si>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</si>
  <si>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</si>
  <si>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</si>
  <si>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</si>
  <si>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</si>
  <si>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</si>
  <si>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</si>
  <si>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</si>
  <si>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</si>
  <si>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</si>
  <si>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</si>
  <si>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</si>
  <si>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</si>
  <si>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</si>
  <si>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</si>
  <si>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</si>
  <si>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</si>
  <si>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</si>
  <si>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</si>
  <si>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</si>
  <si>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</si>
  <si>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</si>
  <si>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</si>
  <si>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</si>
  <si>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</si>
  <si>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</si>
  <si>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</si>
  <si>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</si>
  <si>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</si>
  <si>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</si>
  <si>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</si>
  <si>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</si>
  <si>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</si>
  <si>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</si>
  <si>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</si>
  <si>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</si>
  <si>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</si>
  <si>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</si>
  <si>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</si>
  <si>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</si>
  <si>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</si>
  <si>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</si>
  <si>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</si>
  <si>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</si>
  <si>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</si>
  <si>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</si>
  <si>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</si>
  <si>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</si>
  <si>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</si>
  <si>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</si>
  <si>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</si>
  <si>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</si>
  <si>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</si>
  <si>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</si>
  <si>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</si>
  <si>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</si>
  <si>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</si>
  <si>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</si>
  <si>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</si>
  <si>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</si>
  <si>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</si>
  <si>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</si>
  <si>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</si>
  <si>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</si>
  <si>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</si>
  <si>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</si>
  <si>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</si>
  <si>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</si>
  <si>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</si>
  <si>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</si>
  <si>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</si>
  <si>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</si>
  <si>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</si>
  <si>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</si>
  <si>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</si>
  <si>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</si>
  <si>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</si>
  <si>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</si>
  <si>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</si>
  <si>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</si>
  <si>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</si>
  <si>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</si>
  <si>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</si>
  <si>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</si>
  <si>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</si>
  <si>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</si>
  <si>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</si>
  <si>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</si>
  <si>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</si>
  <si>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</si>
  <si>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</si>
  <si>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</si>
  <si>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</si>
  <si>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</si>
  <si>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</si>
  <si>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</si>
  <si>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</si>
  <si>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</si>
  <si>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</si>
  <si>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</si>
  <si>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</si>
  <si>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</si>
  <si>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</si>
  <si>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</si>
  <si>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</si>
  <si>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</si>
  <si>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</si>
  <si>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</si>
  <si>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</si>
  <si>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</si>
  <si>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</si>
  <si>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</si>
  <si>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</si>
  <si>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</si>
  <si>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</si>
  <si>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</si>
  <si>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</si>
  <si>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</si>
  <si>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</si>
  <si>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</si>
  <si>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</si>
  <si>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</si>
  <si>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</si>
  <si>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</si>
  <si>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</si>
  <si>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</si>
  <si>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</si>
  <si>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</si>
  <si>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</si>
  <si>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</si>
  <si>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</si>
  <si>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</si>
  <si>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</si>
  <si>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</si>
  <si>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</si>
  <si>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</si>
  <si>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</si>
  <si>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</si>
  <si>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</si>
  <si>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</si>
  <si>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</si>
  <si>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</si>
  <si>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</si>
  <si>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</si>
  <si>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</si>
  <si>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</si>
  <si>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</si>
  <si>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</si>
  <si>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</si>
  <si>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</si>
  <si>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</si>
  <si>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</si>
  <si>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</si>
  <si>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</si>
  <si>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</si>
  <si>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</si>
  <si>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</si>
  <si>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</si>
  <si>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</si>
  <si>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</si>
  <si>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</si>
  <si>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</si>
  <si>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</si>
  <si>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</si>
  <si>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</si>
  <si>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</si>
  <si>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</si>
  <si>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</si>
  <si>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</si>
  <si>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</si>
  <si>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</si>
  <si>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</si>
  <si>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</si>
  <si>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</si>
  <si>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</si>
  <si>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</si>
  <si>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</si>
  <si>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</si>
  <si>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</si>
  <si>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</si>
  <si>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</si>
  <si>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</si>
  <si>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</si>
  <si>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</si>
  <si>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</si>
  <si>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</si>
  <si>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</si>
  <si>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</si>
  <si>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</si>
  <si>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</si>
  <si>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</si>
  <si>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</si>
  <si>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</si>
  <si>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</si>
  <si>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</si>
  <si>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</si>
  <si>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</si>
  <si>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</si>
  <si>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</si>
  <si>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</si>
  <si>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</si>
  <si>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</si>
  <si>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</si>
  <si>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</si>
  <si>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</si>
  <si>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</si>
  <si>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</si>
  <si>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</si>
  <si>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</si>
  <si>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</si>
  <si>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</si>
  <si>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</si>
  <si>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</si>
  <si>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</si>
  <si>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</si>
  <si>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</si>
  <si>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</si>
  <si>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</si>
  <si>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</si>
  <si>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</si>
  <si>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</si>
  <si>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</si>
  <si>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</si>
  <si>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</si>
  <si>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</si>
  <si>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</si>
  <si>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</si>
  <si>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</si>
  <si>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</si>
  <si>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</si>
  <si>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</si>
  <si>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</si>
  <si>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</si>
  <si>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</si>
  <si>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</si>
  <si>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</si>
  <si>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</si>
  <si>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</si>
  <si>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</si>
  <si>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</si>
  <si>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</si>
  <si>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</si>
  <si>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</si>
  <si>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</si>
  <si>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</si>
  <si>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</si>
  <si>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</si>
  <si>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</si>
  <si>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</si>
  <si>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</si>
  <si>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</si>
  <si>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</si>
  <si>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</si>
  <si>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</si>
  <si>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</si>
  <si>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</si>
  <si>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</si>
  <si>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</si>
  <si>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</si>
  <si>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</si>
  <si>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</si>
  <si>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</si>
  <si>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</si>
  <si>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</si>
  <si>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</si>
  <si>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</si>
  <si>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</si>
  <si>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</si>
  <si>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</si>
  <si>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</si>
  <si>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</si>
  <si>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</si>
  <si>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</si>
  <si>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</si>
  <si>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</si>
  <si>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</si>
  <si>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</si>
  <si>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</si>
  <si>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</si>
  <si>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</si>
  <si>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</si>
  <si>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</si>
  <si>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</si>
  <si>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</si>
  <si>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</si>
  <si>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</si>
  <si>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</si>
  <si>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</si>
  <si>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</si>
  <si>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</si>
  <si>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</si>
  <si>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</si>
  <si>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</si>
  <si>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</si>
  <si>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</si>
  <si>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</si>
  <si>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</si>
  <si>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</si>
  <si>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</si>
  <si>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</si>
  <si>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</si>
  <si>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</si>
  <si>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</si>
  <si>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</si>
  <si>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</si>
  <si>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</si>
  <si>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</si>
  <si>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</si>
  <si>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</si>
  <si>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</si>
  <si>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</si>
  <si>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</si>
  <si>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</si>
  <si>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</si>
  <si>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</si>
  <si>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</si>
  <si>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</si>
  <si>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</si>
  <si>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</si>
  <si>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</si>
  <si>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</si>
  <si>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</si>
  <si>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</si>
  <si>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</si>
  <si>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</si>
  <si>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</si>
  <si>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</si>
  <si>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</si>
  <si>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</si>
  <si>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</si>
  <si>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</si>
  <si>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</si>
  <si>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</si>
  <si>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</si>
  <si>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</si>
  <si>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</si>
  <si>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</si>
  <si>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</si>
  <si>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</si>
  <si>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</si>
  <si>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</si>
  <si>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</si>
  <si>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</si>
  <si>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</si>
  <si>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</si>
  <si>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</si>
  <si>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</si>
  <si>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</si>
  <si>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</si>
  <si>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</si>
  <si>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</si>
  <si>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</si>
  <si>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</si>
  <si>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</si>
  <si>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</si>
  <si>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</si>
  <si>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</si>
  <si>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</si>
  <si>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</si>
  <si>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</si>
  <si>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</si>
  <si>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</si>
  <si>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</si>
  <si>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</si>
  <si>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</si>
  <si>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</si>
  <si>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</si>
  <si>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</si>
  <si>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</si>
  <si>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</si>
  <si>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</si>
  <si>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</si>
  <si>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</si>
  <si>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</si>
  <si>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</si>
  <si>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</si>
  <si>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</si>
  <si>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</si>
  <si>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</si>
  <si>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</si>
  <si>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</si>
  <si>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</si>
  <si>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</si>
  <si>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</si>
  <si>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</si>
  <si>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</si>
  <si>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</si>
  <si>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</si>
  <si>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</si>
  <si>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</si>
  <si>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</si>
  <si>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</si>
  <si>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</si>
  <si>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</si>
  <si>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</si>
  <si>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</si>
  <si>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</si>
  <si>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</si>
  <si>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</si>
  <si>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</si>
  <si>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</si>
  <si>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</si>
  <si>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</si>
  <si>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</si>
  <si>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</si>
  <si>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</si>
  <si>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</si>
  <si>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</si>
  <si>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</si>
  <si>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</si>
  <si>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</si>
  <si>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</si>
  <si>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</si>
  <si>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</si>
  <si>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</si>
  <si>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</si>
  <si>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</si>
  <si>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</si>
  <si>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</si>
  <si>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</si>
  <si>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</si>
  <si>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</si>
  <si>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</si>
  <si>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</si>
  <si>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</si>
  <si>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</si>
  <si>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</si>
  <si>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</si>
  <si>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</si>
  <si>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</si>
  <si>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</si>
  <si>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</si>
  <si>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</si>
  <si>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</si>
  <si>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</si>
  <si>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</si>
  <si>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</si>
  <si>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</si>
  <si>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</si>
  <si>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</si>
  <si>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</si>
  <si>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</si>
  <si>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</si>
  <si>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</si>
  <si>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</si>
  <si>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</si>
  <si>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</si>
  <si>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</si>
  <si>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</si>
  <si>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</si>
  <si>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</si>
  <si>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</si>
  <si>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</si>
  <si>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</si>
  <si>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</si>
  <si>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</si>
  <si>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</si>
  <si>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</si>
  <si>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</si>
  <si>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</si>
  <si>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</si>
  <si>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</si>
  <si>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</si>
  <si>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</si>
  <si>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</si>
  <si>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</si>
  <si>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</si>
  <si>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</si>
  <si>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</si>
  <si>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</si>
  <si>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</si>
  <si>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</si>
  <si>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</si>
  <si>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</si>
  <si>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</si>
  <si>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</si>
  <si>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</si>
  <si>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</si>
  <si>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</si>
  <si>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</si>
  <si>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</si>
  <si>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</si>
  <si>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</si>
  <si>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</si>
  <si>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</si>
  <si>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</si>
  <si>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</si>
  <si>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</si>
  <si>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</si>
  <si>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</si>
  <si>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</si>
  <si>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</si>
  <si>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</si>
  <si>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</si>
  <si>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</si>
  <si>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</si>
  <si>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</si>
  <si>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</si>
  <si>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</si>
  <si>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</si>
  <si>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</si>
  <si>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</si>
  <si>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</si>
  <si>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</si>
  <si>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</si>
  <si>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</si>
  <si>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</si>
  <si>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</si>
  <si>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</si>
  <si>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</si>
  <si>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</si>
  <si>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</si>
  <si>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</si>
  <si>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</si>
  <si>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</si>
  <si>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</si>
  <si>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</si>
  <si>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</si>
  <si>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</si>
  <si>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</si>
  <si>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</si>
  <si>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</si>
  <si>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</si>
  <si>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</si>
  <si>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</si>
  <si>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</si>
  <si>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</si>
  <si>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</si>
  <si>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</si>
  <si>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</si>
  <si>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</si>
  <si>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</si>
  <si>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</si>
  <si>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</si>
  <si>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</si>
  <si>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</si>
  <si>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</si>
  <si>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</si>
  <si>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</si>
  <si>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</si>
  <si>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</si>
  <si>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</si>
  <si>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</si>
  <si>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</si>
  <si>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</si>
  <si>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</si>
  <si>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</si>
  <si>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</si>
  <si>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</si>
  <si>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</si>
  <si>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</si>
  <si>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</si>
  <si>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</si>
  <si>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</si>
  <si>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</si>
  <si>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</si>
  <si>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</si>
  <si>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</si>
  <si>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</si>
  <si>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</si>
  <si>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</si>
  <si>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</si>
  <si>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</si>
  <si>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</si>
  <si>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</si>
  <si>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</si>
  <si>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</si>
  <si>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</si>
  <si>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</si>
  <si>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</si>
  <si>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</si>
  <si>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</si>
  <si>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</si>
  <si>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</si>
  <si>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</si>
  <si>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</si>
  <si>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</si>
  <si>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</si>
  <si>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</si>
  <si>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</si>
  <si>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</si>
  <si>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</si>
  <si>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</si>
  <si>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</si>
  <si>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</si>
  <si>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</si>
  <si>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</si>
  <si>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</si>
  <si>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</si>
  <si>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</si>
  <si>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</si>
  <si>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</si>
  <si>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</si>
  <si>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</si>
  <si>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</si>
  <si>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</si>
  <si>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</si>
  <si>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</si>
  <si>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</si>
  <si>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</si>
  <si>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</si>
  <si>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</si>
  <si>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</si>
  <si>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</si>
  <si>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</si>
  <si>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</si>
  <si>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</si>
  <si>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</si>
  <si>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</si>
  <si>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</si>
  <si>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</si>
  <si>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</si>
  <si>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</si>
  <si>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</si>
  <si>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</si>
  <si>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</si>
  <si>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</si>
  <si>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</si>
  <si>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</si>
  <si>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</si>
  <si>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</si>
  <si>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</si>
  <si>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</si>
  <si>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</si>
  <si>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</si>
  <si>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</si>
  <si>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</si>
  <si>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</si>
  <si>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</si>
  <si>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</si>
  <si>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</si>
  <si>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</si>
  <si>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</si>
  <si>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</si>
  <si>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</si>
  <si>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</si>
  <si>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</si>
  <si>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</si>
  <si>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</si>
  <si>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</si>
  <si>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</si>
  <si>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</si>
  <si>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</si>
  <si>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</si>
  <si>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</si>
  <si>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</si>
  <si>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</si>
  <si>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</si>
  <si>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</si>
  <si>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</si>
  <si>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</si>
  <si>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</si>
  <si>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</si>
  <si>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</si>
  <si>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</si>
  <si>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</si>
  <si>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</si>
  <si>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</si>
  <si>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</si>
  <si>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</si>
  <si>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</si>
  <si>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</si>
  <si>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</si>
  <si>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</si>
  <si>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</si>
  <si>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</si>
  <si>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</si>
  <si>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</si>
  <si>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</si>
  <si>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</si>
  <si>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</si>
  <si>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</si>
  <si>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</si>
  <si>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</si>
  <si>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</si>
  <si>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</si>
  <si>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</si>
  <si>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</si>
  <si>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</si>
  <si>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</si>
  <si>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</si>
  <si>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</si>
  <si>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</si>
  <si>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</si>
  <si>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</si>
  <si>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</si>
  <si>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</si>
  <si>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</si>
  <si>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</si>
  <si>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</si>
  <si>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</si>
  <si>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</si>
  <si>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</si>
  <si>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</si>
  <si>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</si>
  <si>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</si>
  <si>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</si>
  <si>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</si>
  <si>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</si>
  <si>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</si>
  <si>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</si>
  <si>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</si>
  <si>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</si>
  <si>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</si>
  <si>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</si>
  <si>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</si>
  <si>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</si>
  <si>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</si>
  <si>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</si>
  <si>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</si>
  <si>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</si>
  <si>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</si>
  <si>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</si>
  <si>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</si>
  <si>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</si>
  <si>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</si>
  <si>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</si>
  <si>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</si>
  <si>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</si>
  <si>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</si>
  <si>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</si>
  <si>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</si>
  <si>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</si>
  <si>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</si>
  <si>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</si>
  <si>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</si>
  <si>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</si>
  <si>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</si>
  <si>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</si>
  <si>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</si>
  <si>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</si>
  <si>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</si>
  <si>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</si>
  <si>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</si>
  <si>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</si>
  <si>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</si>
  <si>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</si>
  <si>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</si>
  <si>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</si>
  <si>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</si>
  <si>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</si>
  <si>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</si>
  <si>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</si>
  <si>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</si>
  <si>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</si>
  <si>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</si>
  <si>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</si>
  <si>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</si>
  <si>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</si>
  <si>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</si>
  <si>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</si>
  <si>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</si>
  <si>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</si>
  <si>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</si>
  <si>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</si>
  <si>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</si>
  <si>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</si>
  <si>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</si>
  <si>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</si>
  <si>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</si>
  <si>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</si>
  <si>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</si>
  <si>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</si>
  <si>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</si>
  <si>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</si>
  <si>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</si>
  <si>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</si>
  <si>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</si>
  <si>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</si>
  <si>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</si>
  <si>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</si>
  <si>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</si>
  <si>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</si>
  <si>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</si>
  <si>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</si>
  <si>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</si>
  <si>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</si>
  <si>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</si>
  <si>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</si>
  <si>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</si>
  <si>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</si>
  <si>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</si>
  <si>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</si>
  <si>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</si>
  <si>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</si>
  <si>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</si>
  <si>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</si>
  <si>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</si>
  <si>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</si>
  <si>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</si>
  <si>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</si>
  <si>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</si>
  <si>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</si>
  <si>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</si>
  <si>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</si>
  <si>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</si>
  <si>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</si>
  <si>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</si>
  <si>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</si>
  <si>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</si>
  <si>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</si>
  <si>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</si>
  <si>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</si>
  <si>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</si>
  <si>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</si>
  <si>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</si>
  <si>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</si>
  <si>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</si>
  <si>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</si>
  <si>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</si>
  <si>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</si>
  <si>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</si>
  <si>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</si>
  <si>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</si>
  <si>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</si>
  <si>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</si>
  <si>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</si>
  <si>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</si>
  <si>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</si>
  <si>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</si>
  <si>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</si>
  <si>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</si>
  <si>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</si>
  <si>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</si>
  <si>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</si>
  <si>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</si>
  <si>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</si>
  <si>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</si>
  <si>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</si>
  <si>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</si>
  <si>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</si>
  <si>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</si>
  <si>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</si>
  <si>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</si>
  <si>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</si>
  <si>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</si>
  <si>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</si>
  <si>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</si>
  <si>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</si>
  <si>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</si>
  <si>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</si>
  <si>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</si>
  <si>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</si>
  <si>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</si>
  <si>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</si>
  <si>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</si>
  <si>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</si>
  <si>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</si>
  <si>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</si>
  <si>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</si>
  <si>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</si>
  <si>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</si>
  <si>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</si>
  <si>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</si>
  <si>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</si>
  <si>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</si>
  <si>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</si>
  <si>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</si>
  <si>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</si>
  <si>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</si>
  <si>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</si>
  <si>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</si>
  <si>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</si>
  <si>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</si>
  <si>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</si>
  <si>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</si>
  <si>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</si>
  <si>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</si>
  <si>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</si>
  <si>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</si>
  <si>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</si>
  <si>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</si>
  <si>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</si>
  <si>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</si>
  <si>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</si>
  <si>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</si>
  <si>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</si>
  <si>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</si>
  <si>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</si>
  <si>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</si>
  <si>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</si>
  <si>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</si>
  <si>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</si>
  <si>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</si>
  <si>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</si>
  <si>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</si>
  <si>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</si>
  <si>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</si>
  <si>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</si>
  <si>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</si>
  <si>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</si>
  <si>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</si>
  <si>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</si>
  <si>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</si>
  <si>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</si>
  <si>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</si>
  <si>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</si>
  <si>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</si>
  <si>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</si>
  <si>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</si>
  <si>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</si>
  <si>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</si>
  <si>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</si>
  <si>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</si>
  <si>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</si>
  <si>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</si>
  <si>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</si>
  <si>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</si>
  <si>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</si>
  <si>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</si>
  <si>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</si>
  <si>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</si>
  <si>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</si>
  <si>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</si>
  <si>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</si>
  <si>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</si>
  <si>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</si>
  <si>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</si>
  <si>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</si>
  <si>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</si>
  <si>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</si>
  <si>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</si>
  <si>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</si>
  <si>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</si>
  <si>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</si>
  <si>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</si>
  <si>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</si>
  <si>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</si>
  <si>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</si>
  <si>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</si>
  <si>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</si>
  <si>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</si>
  <si>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</si>
  <si>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</si>
  <si>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</si>
  <si>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</si>
  <si>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</si>
  <si>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</si>
  <si>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</si>
  <si>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</si>
  <si>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</si>
  <si>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</si>
  <si>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</si>
  <si>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</si>
  <si>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</si>
  <si>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</si>
  <si>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</si>
  <si>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</si>
  <si>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</si>
  <si>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</si>
  <si>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</si>
  <si>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</si>
  <si>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</si>
  <si>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</si>
  <si>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</si>
  <si>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</si>
  <si>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</si>
  <si>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</si>
  <si>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</si>
  <si>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</si>
  <si>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</si>
  <si>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</si>
  <si>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</si>
  <si>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</si>
  <si>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</si>
  <si>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</si>
  <si>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</si>
  <si>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</si>
  <si>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</si>
  <si>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</si>
  <si>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</si>
  <si>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</si>
  <si>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</si>
  <si>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</si>
  <si>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</si>
  <si>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</si>
  <si>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</si>
  <si>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</si>
  <si>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</si>
  <si>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</si>
  <si>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</si>
  <si>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</si>
  <si>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</si>
  <si>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</si>
  <si>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</si>
  <si>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</si>
  <si>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</si>
  <si>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</si>
  <si>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</si>
  <si>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</si>
  <si>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</si>
  <si>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</si>
  <si>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</si>
  <si>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</si>
  <si>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</si>
  <si>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</si>
  <si>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</si>
  <si>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</si>
  <si>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</si>
  <si>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</si>
  <si>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</si>
  <si>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</si>
  <si>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</si>
  <si>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</si>
  <si>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</si>
  <si>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</si>
  <si>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</si>
  <si>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</si>
  <si>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</si>
  <si>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</si>
  <si>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</si>
  <si>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</si>
  <si>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</si>
  <si>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</si>
  <si>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</si>
  <si>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</si>
  <si>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</si>
  <si>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</si>
  <si>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</si>
  <si>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</si>
  <si>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</si>
  <si>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</si>
  <si>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</si>
  <si>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</si>
  <si>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</si>
  <si>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</si>
  <si>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</si>
  <si>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</si>
  <si>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</si>
  <si>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</si>
  <si>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</si>
  <si>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</si>
  <si>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</si>
  <si>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</si>
  <si>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</si>
  <si>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</si>
  <si>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</si>
  <si>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</si>
  <si>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</si>
  <si>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</si>
  <si>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</si>
  <si>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</si>
  <si>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</si>
  <si>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</si>
  <si>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</si>
  <si>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</si>
  <si>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</si>
  <si>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</si>
  <si>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</si>
  <si>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</si>
  <si>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</si>
  <si>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</si>
  <si>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</si>
  <si>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</si>
  <si>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</si>
  <si>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</si>
  <si>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</si>
  <si>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</si>
  <si>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</si>
  <si>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</si>
  <si>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</si>
  <si>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</si>
  <si>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</si>
  <si>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</si>
  <si>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</si>
  <si>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</si>
  <si>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</si>
  <si>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</si>
  <si>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</si>
  <si>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</si>
  <si>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</si>
  <si>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</si>
  <si>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</si>
  <si>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</si>
  <si>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</si>
  <si>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</si>
  <si>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</si>
  <si>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</si>
  <si>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</si>
  <si>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</si>
  <si>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</si>
  <si>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</si>
  <si>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</si>
  <si>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</si>
  <si>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</si>
  <si>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</si>
  <si>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</si>
  <si>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</si>
  <si>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</si>
  <si>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</si>
  <si>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</si>
  <si>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</si>
  <si>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</si>
  <si>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</si>
  <si>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</si>
  <si>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</si>
  <si>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</si>
  <si>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</si>
  <si>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</si>
  <si>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</si>
  <si>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</si>
  <si>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</si>
  <si>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</si>
  <si>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</si>
  <si>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</si>
  <si>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</si>
  <si>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</si>
  <si>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</si>
  <si>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</si>
  <si>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</si>
  <si>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</si>
  <si>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</si>
  <si>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</si>
  <si>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</si>
  <si>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</si>
  <si>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</si>
  <si>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</si>
  <si>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</si>
  <si>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</si>
  <si>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</si>
  <si>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</si>
  <si>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</si>
  <si>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</si>
  <si>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</si>
  <si>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</si>
  <si>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</si>
  <si>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</si>
  <si>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</si>
  <si>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</si>
  <si>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</si>
  <si>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</si>
  <si>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</si>
  <si>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</si>
  <si>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</si>
  <si>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</si>
  <si>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</si>
  <si>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</si>
  <si>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</si>
  <si>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</si>
  <si>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</si>
  <si>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</si>
  <si>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</si>
  <si>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</si>
  <si>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</si>
  <si>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</si>
  <si>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</si>
  <si>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</si>
  <si>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</si>
  <si>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</si>
  <si>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</si>
  <si>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</si>
  <si>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</si>
  <si>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</si>
  <si>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</si>
  <si>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</si>
  <si>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</si>
  <si>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</si>
  <si>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</si>
  <si>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</si>
  <si>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</si>
  <si>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</si>
  <si>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</si>
  <si>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</si>
  <si>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</si>
  <si>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</si>
  <si>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</si>
  <si>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</si>
  <si>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</si>
  <si>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</si>
  <si>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</si>
  <si>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</si>
  <si>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</si>
  <si>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</si>
  <si>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</si>
  <si>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</si>
  <si>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</si>
  <si>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</si>
  <si>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</si>
  <si>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</si>
  <si>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</si>
  <si>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</si>
  <si>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</si>
  <si>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</si>
  <si>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</si>
  <si>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</si>
  <si>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</si>
  <si>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</si>
  <si>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</si>
  <si>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</si>
  <si>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</si>
  <si>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</si>
  <si>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</si>
  <si>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</si>
  <si>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</si>
  <si>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</si>
  <si>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</si>
  <si>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</si>
  <si>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</si>
  <si>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</si>
  <si>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</si>
  <si>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</si>
  <si>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</si>
  <si>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</si>
  <si>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</si>
  <si>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</si>
  <si>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</si>
  <si>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</si>
  <si>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</si>
  <si>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</si>
  <si>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</si>
  <si>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</si>
  <si>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</si>
  <si>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</si>
  <si>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</si>
  <si>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</si>
  <si>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</si>
  <si>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</si>
  <si>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</si>
  <si>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</si>
  <si>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</si>
  <si>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</si>
  <si>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</si>
  <si>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</si>
  <si>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</si>
  <si>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</si>
  <si>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</si>
  <si>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</si>
  <si>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</si>
  <si>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</si>
  <si>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</si>
  <si>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</si>
  <si>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</si>
  <si>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</si>
  <si>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</si>
  <si>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</si>
  <si>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</si>
  <si>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</si>
  <si>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</si>
  <si>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</si>
  <si>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</si>
  <si>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</si>
  <si>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</si>
  <si>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</si>
  <si>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</si>
  <si>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</si>
  <si>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</si>
  <si>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</si>
  <si>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</si>
  <si>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</si>
  <si>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</si>
  <si>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</si>
  <si>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</si>
  <si>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</si>
  <si>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</si>
  <si>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</si>
  <si>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</si>
  <si>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</si>
  <si>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</si>
  <si>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</si>
  <si>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</si>
  <si>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</si>
  <si>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</si>
  <si>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</si>
  <si>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</si>
  <si>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</si>
  <si>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</si>
  <si>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</si>
  <si>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</si>
  <si>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</si>
  <si>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</si>
  <si>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</si>
  <si>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</si>
  <si>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</si>
  <si>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</si>
  <si>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</si>
  <si>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</si>
  <si>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</si>
  <si>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</si>
  <si>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</si>
  <si>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</si>
  <si>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</si>
  <si>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</si>
  <si>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</si>
  <si>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</si>
  <si>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</si>
  <si>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</si>
  <si>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</si>
  <si>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</si>
  <si>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</si>
  <si>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</si>
  <si>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</si>
  <si>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</si>
  <si>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</si>
  <si>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</si>
  <si>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</si>
  <si>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</si>
  <si>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</si>
  <si>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</si>
  <si>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</si>
  <si>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</si>
  <si>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</si>
  <si>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</si>
  <si>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</si>
  <si>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</si>
  <si>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</si>
  <si>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</si>
  <si>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</si>
  <si>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</si>
  <si>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</si>
  <si>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</si>
  <si>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</si>
  <si>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</si>
  <si>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</si>
  <si>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</si>
  <si>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</si>
  <si>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</si>
  <si>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</si>
  <si>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</si>
  <si>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</si>
  <si>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</si>
  <si>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</si>
  <si>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</si>
  <si>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</si>
  <si>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</si>
  <si>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</si>
  <si>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</si>
  <si>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</si>
  <si>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</si>
  <si>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</si>
  <si>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</si>
  <si>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</si>
  <si>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</si>
  <si>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</si>
  <si>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</si>
  <si>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</si>
  <si>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</si>
  <si>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</si>
  <si>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</si>
  <si>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</si>
  <si>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</si>
  <si>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</si>
  <si>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</si>
  <si>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</si>
  <si>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</si>
  <si>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</si>
  <si>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</si>
  <si>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</si>
  <si>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</si>
  <si>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</si>
  <si>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</si>
  <si>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</si>
  <si>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</si>
  <si>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</si>
  <si>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</si>
  <si>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</si>
  <si>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</si>
  <si>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</si>
  <si>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</si>
  <si>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</si>
  <si>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</si>
  <si>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</si>
  <si>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</si>
  <si>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</si>
  <si>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</si>
  <si>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</si>
  <si>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</si>
  <si>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</si>
  <si>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</si>
  <si>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</si>
  <si>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</si>
  <si>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</si>
  <si>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</si>
  <si>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</si>
  <si>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</si>
  <si>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</si>
  <si>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</si>
  <si>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</si>
  <si>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</si>
  <si>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</si>
  <si>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</si>
  <si>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</si>
  <si>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</si>
  <si>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</si>
  <si>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</si>
  <si>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</si>
  <si>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</si>
  <si>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</si>
  <si>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</si>
  <si>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</si>
  <si>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</si>
  <si>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</si>
  <si>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</si>
  <si>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</si>
  <si>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</si>
  <si>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</si>
  <si>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</si>
  <si>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</si>
  <si>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</si>
  <si>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</si>
  <si>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</si>
  <si>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</si>
  <si>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</si>
  <si>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</si>
  <si>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</si>
  <si>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</si>
  <si>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</si>
  <si>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</si>
  <si>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</si>
  <si>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</si>
  <si>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</si>
  <si>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</si>
  <si>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</si>
  <si>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</si>
  <si>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</si>
  <si>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</si>
  <si>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</si>
  <si>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</si>
  <si>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</si>
  <si>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</si>
  <si>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</si>
  <si>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</si>
  <si>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</si>
  <si>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</si>
  <si>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</si>
  <si>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</si>
  <si>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</si>
  <si>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</si>
  <si>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</si>
  <si>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</si>
  <si>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</si>
  <si>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</si>
  <si>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</si>
  <si>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</si>
  <si>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</si>
  <si>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</si>
  <si>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</si>
  <si>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</si>
  <si>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</si>
  <si>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</si>
  <si>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</si>
  <si>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</si>
  <si>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</si>
  <si>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</si>
  <si>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</si>
  <si>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</si>
  <si>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</si>
  <si>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</si>
  <si>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</si>
  <si>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</si>
  <si>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</si>
  <si>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</si>
  <si>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</si>
  <si>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</si>
  <si>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</si>
  <si>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</si>
  <si>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</si>
  <si>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</si>
  <si>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</si>
  <si>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</si>
  <si>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</si>
  <si>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</si>
  <si>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</si>
  <si>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</si>
  <si>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</si>
  <si>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</si>
  <si>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</si>
  <si>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</si>
  <si>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</si>
  <si>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</si>
  <si>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</si>
  <si>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</si>
  <si>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</si>
  <si>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</si>
  <si>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</si>
  <si>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</si>
  <si>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</si>
  <si>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</si>
  <si>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</si>
  <si>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</si>
  <si>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</si>
  <si>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</si>
  <si>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</si>
  <si>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</si>
  <si>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</si>
  <si>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</si>
  <si>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</si>
  <si>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</si>
  <si>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</si>
  <si>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</si>
  <si>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</si>
  <si>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</si>
  <si>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</si>
  <si>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</si>
  <si>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</si>
  <si>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</si>
  <si>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</si>
  <si>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</si>
  <si>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</si>
  <si>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</si>
  <si>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</si>
  <si>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</si>
  <si>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</si>
  <si>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</si>
  <si>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</si>
  <si>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</si>
  <si>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</si>
  <si>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</si>
  <si>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</si>
  <si>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</si>
  <si>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</si>
  <si>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</si>
  <si>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</si>
  <si>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</si>
  <si>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</si>
  <si>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</si>
  <si>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</si>
  <si>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</si>
  <si>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</si>
  <si>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</si>
  <si>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</si>
  <si>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</si>
  <si>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</si>
  <si>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</si>
  <si>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</si>
  <si>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</si>
  <si>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</si>
  <si>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</si>
  <si>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</si>
  <si>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</si>
  <si>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</si>
  <si>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</si>
  <si>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</si>
  <si>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</si>
  <si>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</si>
  <si>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</si>
  <si>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</si>
  <si>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</si>
  <si>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</si>
  <si>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</si>
  <si>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</si>
  <si>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</si>
  <si>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</si>
  <si>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</si>
  <si>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</si>
  <si>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</si>
  <si>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</si>
  <si>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</si>
  <si>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</si>
  <si>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</si>
  <si>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</si>
  <si>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</si>
  <si>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</si>
  <si>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</si>
  <si>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</si>
  <si>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</si>
  <si>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</si>
  <si>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</si>
  <si>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</si>
  <si>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</si>
  <si>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</si>
  <si>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</si>
  <si>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</si>
  <si>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</si>
  <si>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</si>
  <si>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</si>
  <si>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</si>
  <si>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</si>
  <si>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</si>
  <si>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</si>
  <si>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</si>
  <si>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</si>
  <si>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</si>
  <si>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</si>
  <si>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</si>
  <si>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</si>
  <si>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</si>
  <si>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</si>
  <si>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</si>
  <si>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</si>
  <si>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</si>
  <si>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</si>
  <si>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</si>
  <si>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</si>
  <si>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</si>
  <si>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</si>
  <si>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</si>
  <si>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</si>
  <si>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</si>
  <si>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</si>
  <si>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</si>
  <si>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</si>
  <si>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</si>
  <si>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</si>
  <si>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</si>
  <si>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</si>
  <si>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</si>
  <si>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</si>
  <si>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</si>
  <si>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</si>
  <si>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</si>
  <si>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</si>
  <si>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</si>
  <si>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</si>
  <si>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</si>
  <si>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</si>
  <si>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</si>
  <si>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</si>
  <si>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</si>
  <si>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</si>
  <si>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</si>
  <si>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</si>
  <si>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</si>
  <si>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</si>
  <si>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</si>
  <si>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</si>
  <si>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</si>
  <si>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</si>
  <si>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</si>
  <si>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</si>
  <si>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</si>
  <si>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</si>
  <si>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</si>
  <si>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</si>
  <si>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</si>
  <si>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</si>
  <si>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</si>
  <si>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</si>
  <si>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</si>
  <si>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</si>
  <si>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</si>
  <si>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</si>
  <si>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</si>
  <si>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</si>
  <si>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</si>
  <si>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</si>
  <si>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</si>
  <si>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</si>
  <si>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</si>
  <si>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</si>
  <si>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</si>
  <si>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</si>
  <si>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</si>
  <si>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</si>
  <si>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</si>
  <si>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</si>
  <si>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</si>
  <si>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</si>
  <si>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</si>
  <si>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</si>
  <si>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</si>
  <si>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</si>
  <si>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</si>
  <si>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</si>
  <si>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</si>
  <si>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</si>
  <si>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</si>
  <si>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</si>
  <si>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</si>
  <si>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</si>
  <si>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</si>
  <si>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</si>
  <si>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</si>
  <si>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</si>
  <si>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</si>
  <si>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</si>
  <si>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</si>
  <si>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</si>
  <si>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</si>
  <si>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</si>
  <si>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</si>
  <si>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</si>
  <si>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</si>
  <si>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</si>
  <si>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</si>
  <si>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</si>
  <si>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</si>
  <si>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</si>
  <si>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</si>
  <si>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</si>
  <si>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</si>
  <si>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</si>
  <si>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</si>
  <si>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</si>
  <si>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</si>
  <si>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</si>
  <si>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</si>
  <si>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</si>
  <si>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</si>
  <si>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</si>
  <si>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</si>
  <si>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</si>
  <si>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</si>
  <si>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</si>
  <si>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</si>
  <si>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</si>
  <si>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</si>
  <si>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</si>
  <si>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</si>
  <si>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</si>
  <si>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</si>
  <si>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</si>
  <si>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</si>
  <si>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</si>
  <si>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</si>
  <si>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</si>
  <si>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</si>
  <si>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</si>
  <si>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</si>
  <si>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</si>
  <si>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</si>
  <si>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</si>
  <si>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</si>
  <si>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</si>
  <si>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</si>
  <si>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</si>
  <si>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</si>
  <si>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</si>
  <si>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</si>
  <si>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</si>
  <si>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</si>
  <si>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</si>
  <si>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</si>
  <si>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</si>
  <si>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</si>
  <si>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</si>
  <si>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</si>
  <si>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</si>
  <si>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</si>
  <si>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</si>
  <si>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</si>
  <si>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</si>
  <si>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</si>
  <si>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</si>
  <si>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</si>
  <si>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</si>
  <si>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</si>
  <si>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</si>
  <si>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</si>
  <si>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</si>
  <si>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</si>
  <si>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</si>
  <si>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</si>
  <si>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</si>
  <si>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</si>
  <si>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</si>
  <si>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</si>
  <si>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</si>
  <si>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</si>
  <si>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</si>
  <si>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</si>
  <si>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</si>
  <si>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</si>
  <si>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</si>
  <si>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</si>
  <si>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</si>
  <si>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</si>
  <si>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</si>
  <si>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</si>
  <si>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</si>
  <si>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</si>
  <si>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</si>
  <si>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</si>
  <si>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</si>
  <si>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</si>
  <si>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</si>
  <si>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</si>
  <si>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</si>
  <si>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</si>
  <si>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</si>
  <si>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</si>
  <si>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</si>
  <si>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</si>
  <si>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</si>
  <si>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</si>
  <si>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</si>
  <si>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</si>
  <si>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</si>
  <si>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</si>
  <si>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</si>
  <si>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</si>
  <si>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</si>
  <si>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</si>
  <si>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</si>
  <si>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</si>
  <si>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</si>
  <si>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</si>
  <si>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</si>
  <si>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</si>
  <si>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</si>
  <si>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</si>
  <si>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</si>
  <si>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</si>
  <si>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</si>
  <si>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</si>
  <si>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</si>
  <si>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</si>
  <si>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</si>
  <si>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</si>
  <si>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</si>
  <si>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</si>
  <si>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</si>
  <si>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</si>
  <si>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</si>
  <si>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</si>
  <si>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</si>
  <si>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</si>
  <si>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</si>
  <si>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</si>
  <si>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</si>
  <si>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</si>
  <si>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</si>
  <si>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</si>
  <si>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</si>
  <si>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</si>
  <si>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</si>
  <si>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</si>
  <si>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</si>
  <si>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</si>
  <si>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</si>
  <si>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</si>
  <si>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</si>
  <si>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</si>
  <si>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</si>
  <si>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</si>
  <si>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</si>
  <si>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</si>
  <si>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</si>
  <si>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</si>
  <si>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</si>
  <si>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</si>
  <si>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</si>
  <si>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</si>
  <si>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</si>
  <si>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</si>
  <si>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</si>
  <si>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</si>
  <si>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</si>
  <si>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</si>
  <si>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</si>
  <si>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</si>
  <si>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</si>
  <si>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</si>
  <si>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</si>
  <si>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</si>
  <si>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</si>
  <si>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</si>
  <si>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</si>
  <si>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</si>
  <si>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</si>
  <si>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</si>
  <si>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</si>
  <si>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</si>
  <si>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</si>
  <si>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</si>
  <si>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</si>
  <si>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</si>
  <si>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</si>
  <si>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</si>
  <si>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</si>
  <si>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</si>
  <si>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</si>
  <si>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</si>
  <si>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</si>
  <si>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</si>
  <si>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</si>
  <si>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</si>
  <si>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</si>
  <si>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</si>
  <si>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</si>
  <si>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</si>
  <si>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</si>
  <si>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</si>
  <si>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</si>
  <si>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</si>
  <si>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</si>
  <si>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</si>
  <si>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</si>
  <si>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</si>
  <si>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</si>
  <si>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</si>
  <si>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</si>
  <si>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</si>
  <si>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</si>
  <si>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</si>
  <si>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</si>
  <si>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</si>
  <si>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</si>
  <si>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</si>
  <si>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</si>
  <si>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</si>
  <si>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</si>
  <si>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</si>
  <si>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</si>
  <si>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</si>
  <si>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</si>
  <si>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</si>
  <si>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</si>
  <si>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</si>
  <si>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</si>
  <si>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</si>
  <si>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</si>
  <si>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</si>
  <si>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</si>
  <si>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</si>
  <si>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</si>
  <si>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</si>
  <si>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</si>
  <si>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</si>
  <si>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</si>
  <si>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</si>
  <si>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</si>
  <si>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</si>
  <si>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</si>
  <si>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</si>
  <si>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</si>
  <si>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</si>
  <si>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</si>
  <si>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</si>
  <si>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</si>
  <si>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</si>
  <si>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</si>
  <si>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</si>
  <si>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</si>
  <si>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</si>
  <si>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</si>
  <si>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</si>
  <si>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</si>
  <si>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</si>
  <si>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</si>
  <si>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</si>
  <si>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</si>
  <si>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</si>
  <si>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</si>
  <si>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</si>
  <si>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</si>
  <si>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</si>
  <si>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</si>
  <si>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</si>
  <si>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</si>
  <si>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</si>
  <si>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</si>
  <si>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</si>
  <si>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</si>
  <si>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</si>
  <si>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</si>
  <si>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</si>
  <si>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</si>
  <si>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</si>
  <si>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</si>
  <si>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</si>
  <si>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</si>
  <si>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</si>
  <si>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</si>
  <si>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</si>
  <si>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</si>
  <si>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</si>
  <si>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</si>
  <si>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</si>
  <si>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</si>
  <si>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</si>
  <si>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</si>
  <si>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</si>
  <si>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</si>
  <si>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</si>
  <si>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</si>
  <si>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</si>
  <si>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</si>
  <si>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</si>
  <si>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</si>
  <si>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</si>
  <si>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</si>
  <si>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</si>
  <si>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</si>
  <si>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</si>
  <si>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</si>
  <si>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</si>
  <si>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</si>
  <si>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</si>
  <si>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</si>
  <si>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</si>
  <si>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</si>
  <si>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</si>
  <si>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</si>
  <si>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</si>
  <si>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</si>
  <si>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</si>
  <si>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</si>
  <si>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</si>
  <si>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</si>
  <si>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</si>
  <si>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</si>
  <si>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</si>
  <si>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</si>
  <si>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</si>
  <si>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</si>
  <si>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</si>
  <si>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</si>
  <si>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</si>
  <si>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</si>
  <si>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</si>
  <si>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</si>
  <si>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</si>
  <si>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</si>
  <si>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</si>
  <si>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</si>
  <si>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</si>
  <si>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</si>
  <si>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</si>
  <si>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</si>
  <si>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</si>
  <si>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</si>
  <si>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</si>
  <si>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</si>
  <si>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</si>
  <si>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</si>
  <si>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</si>
  <si>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</si>
  <si>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</si>
  <si>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</si>
  <si>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</si>
  <si>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</si>
  <si>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</si>
  <si>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</si>
  <si>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</si>
  <si>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</si>
  <si>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</si>
  <si>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</si>
  <si>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</si>
  <si>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</si>
  <si>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</si>
  <si>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</si>
  <si>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</si>
  <si>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</si>
  <si>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</si>
  <si>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</si>
  <si>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</si>
  <si>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</si>
  <si>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</si>
  <si>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</si>
  <si>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</si>
  <si>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</si>
  <si>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</si>
  <si>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</si>
  <si>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</si>
  <si>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</si>
  <si>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</si>
  <si>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</si>
  <si>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</si>
  <si>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</si>
  <si>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</si>
  <si>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</si>
  <si>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</si>
  <si>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</si>
  <si>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</si>
  <si>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</si>
  <si>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</si>
  <si>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</si>
  <si>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</si>
  <si>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</si>
  <si>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</si>
  <si>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</si>
  <si>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</si>
  <si>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</si>
  <si>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</si>
  <si>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</si>
  <si>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</si>
  <si>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</si>
  <si>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</si>
  <si>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</si>
  <si>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</si>
  <si>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</si>
  <si>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</si>
  <si>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</si>
  <si>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</si>
  <si>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</si>
  <si>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</si>
  <si>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</si>
  <si>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</si>
  <si>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</si>
  <si>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</si>
  <si>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</si>
  <si>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</si>
  <si>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</si>
  <si>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</si>
  <si>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</si>
  <si>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</si>
  <si>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</si>
  <si>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</si>
  <si>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</si>
  <si>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</si>
  <si>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</si>
  <si>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</si>
  <si>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</si>
  <si>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</si>
  <si>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</si>
  <si>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</si>
  <si>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</si>
  <si>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</si>
  <si>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</si>
  <si>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</si>
  <si>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</si>
  <si>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</si>
  <si>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</si>
  <si>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</si>
  <si>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</si>
  <si>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</si>
  <si>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</si>
  <si>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</si>
  <si>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</si>
  <si>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</si>
  <si>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</si>
  <si>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</si>
  <si>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</si>
  <si>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</si>
  <si>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</si>
  <si>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</si>
  <si>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</si>
  <si>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</si>
  <si>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</si>
  <si>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</si>
  <si>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</si>
  <si>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</si>
  <si>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</si>
  <si>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</si>
  <si>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</si>
  <si>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</si>
  <si>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</si>
  <si>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</si>
  <si>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</si>
  <si>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</si>
  <si>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</si>
  <si>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</si>
  <si>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</si>
  <si>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</si>
  <si>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</si>
  <si>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</si>
  <si>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</si>
  <si>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</si>
  <si>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</si>
  <si>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</si>
  <si>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</si>
  <si>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</si>
  <si>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</si>
  <si>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</si>
  <si>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</si>
  <si>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</si>
  <si>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</si>
  <si>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</si>
  <si>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</si>
  <si>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</si>
  <si>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</si>
  <si>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</si>
  <si>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</si>
  <si>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</si>
  <si>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</si>
  <si>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</si>
  <si>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</si>
  <si>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</si>
  <si>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</si>
  <si>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</si>
  <si>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</si>
  <si>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</si>
  <si>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</si>
  <si>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</si>
  <si>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</si>
  <si>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</si>
  <si>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</si>
  <si>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</si>
  <si>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</si>
  <si>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</si>
  <si>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</si>
  <si>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</si>
  <si>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</si>
  <si>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</si>
  <si>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</si>
  <si>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</si>
  <si>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</si>
  <si>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</si>
  <si>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</si>
  <si>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</si>
  <si>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</si>
  <si>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</si>
  <si>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</si>
  <si>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</si>
  <si>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</si>
  <si>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</si>
  <si>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</si>
  <si>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</si>
  <si>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</si>
  <si>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</si>
  <si>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</si>
  <si>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</si>
  <si>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</si>
  <si>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</si>
  <si>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</si>
  <si>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</si>
  <si>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</si>
  <si>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</si>
  <si>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</si>
  <si>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</si>
  <si>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</si>
  <si>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</si>
  <si>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</si>
  <si>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</si>
  <si>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</si>
  <si>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</si>
  <si>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</si>
  <si>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</si>
  <si>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</si>
  <si>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</si>
  <si>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</si>
  <si>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</si>
  <si>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</si>
  <si>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</si>
  <si>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</si>
  <si>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</si>
  <si>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</si>
  <si>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</si>
  <si>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</si>
  <si>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</si>
  <si>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</si>
  <si>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</si>
  <si>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</si>
  <si>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</si>
  <si>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</si>
  <si>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</si>
  <si>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</si>
  <si>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</si>
  <si>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</si>
  <si>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</si>
  <si>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</si>
  <si>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</si>
  <si>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</si>
  <si>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</si>
  <si>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</si>
  <si>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</si>
  <si>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</si>
  <si>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</si>
  <si>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</si>
  <si>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</si>
  <si>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</si>
  <si>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</si>
  <si>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</si>
  <si>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</si>
  <si>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</si>
  <si>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</si>
  <si>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</si>
  <si>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</si>
  <si>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</si>
  <si>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</si>
  <si>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</si>
  <si>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</si>
  <si>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</si>
  <si>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</si>
  <si>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</si>
  <si>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</si>
  <si>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</si>
  <si>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</si>
  <si>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</si>
  <si>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</si>
  <si>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</si>
  <si>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</si>
  <si>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</si>
  <si>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</si>
  <si>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</si>
  <si>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</si>
  <si>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</si>
  <si>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</si>
  <si>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</si>
  <si>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</si>
  <si>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</si>
  <si>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</si>
  <si>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</si>
  <si>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</si>
  <si>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</si>
  <si>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</si>
  <si>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</si>
  <si>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</si>
  <si>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</si>
  <si>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</si>
  <si>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</si>
  <si>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</si>
  <si>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</si>
  <si>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</si>
  <si>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</si>
  <si>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</si>
  <si>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</si>
  <si>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</si>
  <si>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</si>
  <si>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</si>
  <si>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</si>
  <si>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</si>
  <si>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</si>
  <si>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</si>
  <si>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</si>
  <si>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</si>
  <si>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</si>
  <si>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</si>
  <si>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</si>
  <si>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</si>
  <si>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</si>
  <si>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</si>
  <si>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</si>
  <si>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</si>
  <si>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</si>
  <si>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</si>
  <si>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</si>
  <si>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</si>
  <si>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</si>
  <si>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</si>
  <si>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</si>
  <si>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</si>
  <si>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</si>
  <si>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</si>
  <si>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</si>
  <si>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</si>
  <si>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</si>
  <si>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</si>
  <si>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</si>
  <si>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</si>
  <si>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</si>
  <si>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</si>
  <si>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</si>
  <si>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</si>
  <si>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</si>
  <si>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</si>
  <si>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</si>
  <si>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</si>
  <si>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</si>
  <si>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</si>
  <si>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</si>
  <si>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</si>
  <si>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</si>
  <si>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</si>
  <si>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</si>
  <si>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</si>
  <si>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</si>
  <si>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</si>
  <si>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</si>
  <si>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</si>
  <si>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</si>
  <si>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</si>
  <si>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</si>
  <si>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</si>
  <si>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</si>
  <si>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</si>
  <si>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</si>
  <si>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</si>
  <si>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</si>
  <si>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</si>
  <si>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</si>
  <si>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</si>
  <si>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</si>
  <si>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</si>
  <si>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</si>
  <si>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</si>
  <si>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</si>
  <si>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</si>
  <si>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</si>
  <si>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</si>
  <si>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</si>
  <si>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</si>
  <si>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</si>
  <si>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</si>
  <si>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</si>
  <si>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</si>
  <si>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</si>
  <si>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</si>
  <si>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</si>
  <si>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</si>
  <si>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</si>
  <si>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</si>
  <si>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</si>
  <si>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</si>
  <si>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</si>
  <si>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</si>
  <si>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</si>
  <si>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</si>
  <si>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</si>
  <si>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</si>
  <si>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</si>
  <si>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</si>
  <si>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</si>
  <si>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</si>
  <si>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</si>
  <si>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</si>
  <si>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</si>
  <si>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</si>
  <si>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</si>
  <si>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</si>
  <si>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</si>
  <si>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</si>
  <si>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</si>
  <si>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</si>
  <si>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</si>
  <si>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</si>
  <si>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</si>
  <si>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</si>
  <si>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</si>
  <si>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</si>
  <si>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</si>
  <si>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</si>
  <si>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</si>
  <si>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</si>
  <si>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</si>
  <si>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</si>
  <si>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</si>
  <si>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</si>
  <si>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</si>
  <si>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</si>
  <si>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</si>
  <si>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</si>
  <si>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</si>
  <si>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</si>
  <si>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</si>
  <si>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</si>
  <si>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</si>
  <si>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</si>
  <si>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</si>
  <si>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</si>
  <si>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</si>
  <si>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</si>
  <si>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</si>
  <si>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</si>
  <si>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</si>
  <si>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</si>
  <si>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</si>
  <si>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</si>
  <si>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</si>
  <si>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</si>
  <si>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</si>
  <si>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</si>
  <si>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</si>
  <si>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</si>
  <si>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</si>
  <si>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</si>
  <si>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</si>
  <si>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</si>
  <si>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</si>
  <si>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</si>
  <si>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</si>
  <si>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</si>
  <si>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</si>
  <si>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</si>
  <si>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</si>
  <si>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</si>
  <si>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</si>
  <si>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</si>
  <si>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</si>
  <si>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</si>
  <si>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</si>
  <si>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</si>
  <si>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</si>
  <si>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</si>
  <si>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</si>
  <si>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</si>
  <si>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</si>
  <si>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</si>
  <si>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</si>
  <si>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</si>
  <si>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</si>
  <si>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</si>
  <si>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</si>
  <si>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</si>
  <si>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</si>
  <si>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</si>
  <si>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</si>
  <si>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</si>
  <si>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</si>
  <si>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</si>
  <si>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</si>
  <si>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</si>
  <si>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</si>
  <si>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</si>
  <si>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</si>
  <si>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</si>
  <si>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</si>
  <si>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</si>
  <si>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</si>
  <si>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</si>
  <si>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</si>
  <si>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</si>
  <si>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</si>
  <si>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</si>
  <si>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</si>
  <si>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</si>
  <si>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</si>
  <si>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</si>
  <si>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</si>
  <si>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</si>
  <si>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</si>
  <si>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</si>
  <si>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</si>
  <si>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</si>
  <si>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</si>
  <si>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</si>
  <si>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</si>
  <si>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</si>
  <si>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</si>
  <si>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</si>
  <si>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</si>
  <si>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</si>
  <si>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</si>
  <si>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</si>
  <si>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</si>
  <si>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</si>
  <si>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</si>
  <si>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</si>
  <si>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</si>
  <si>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</si>
  <si>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</si>
  <si>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</si>
  <si>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</si>
  <si>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</si>
  <si>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</si>
  <si>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</si>
  <si>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</si>
  <si>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</si>
  <si>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</si>
  <si>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</si>
  <si>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</si>
  <si>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</si>
  <si>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</si>
  <si>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</si>
  <si>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</si>
  <si>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</si>
  <si>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</si>
  <si>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</si>
  <si>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</si>
  <si>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</si>
  <si>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</si>
  <si>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</si>
  <si>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</si>
  <si>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</si>
  <si>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</si>
  <si>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</si>
  <si>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</si>
  <si>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</si>
  <si>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</si>
  <si>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</si>
  <si>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</si>
  <si>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</si>
  <si>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</si>
  <si>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</si>
  <si>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</si>
  <si>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</si>
  <si>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</si>
  <si>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</si>
  <si>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</si>
  <si>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</si>
  <si>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</si>
  <si>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</si>
  <si>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</si>
  <si>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</si>
  <si>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</si>
  <si>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</si>
  <si>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</si>
  <si>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</si>
  <si>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</si>
  <si>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</si>
  <si>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</si>
  <si>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</si>
  <si>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</si>
  <si>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</si>
  <si>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</si>
  <si>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</si>
  <si>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</si>
  <si>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</si>
  <si>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</si>
  <si>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</si>
  <si>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</si>
  <si>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</si>
  <si>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</si>
  <si>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</si>
  <si>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</si>
  <si>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</si>
  <si>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</si>
  <si>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</si>
  <si>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</si>
  <si>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</si>
  <si>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</si>
  <si>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</si>
  <si>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</si>
  <si>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</si>
  <si>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</si>
  <si>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</si>
  <si>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</si>
  <si>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</si>
  <si>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</si>
  <si>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</si>
  <si>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</si>
  <si>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</si>
  <si>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</si>
  <si>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</si>
  <si>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</si>
  <si>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</si>
  <si>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</si>
  <si>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</si>
  <si>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</si>
  <si>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</si>
  <si>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</si>
  <si>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</si>
  <si>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</si>
  <si>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</si>
  <si>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</si>
  <si>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</si>
  <si>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</si>
  <si>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</si>
  <si>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</si>
  <si>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</si>
  <si>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</si>
  <si>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</si>
  <si>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</si>
  <si>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</si>
  <si>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</si>
  <si>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</si>
  <si>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</si>
  <si>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</si>
  <si>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</si>
  <si>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</si>
  <si>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</si>
  <si>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</si>
  <si>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</si>
  <si>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</si>
  <si>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</si>
  <si>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</si>
  <si>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</si>
  <si>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</si>
  <si>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</si>
  <si>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</si>
  <si>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</si>
  <si>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</si>
  <si>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</si>
  <si>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</si>
  <si>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</si>
  <si>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</si>
  <si>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</si>
  <si>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</si>
  <si>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</si>
  <si>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</si>
  <si>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</si>
  <si>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</si>
  <si>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</si>
  <si>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</si>
  <si>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</si>
  <si>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</si>
  <si>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</si>
  <si>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</si>
  <si>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</si>
  <si>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</si>
  <si>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</si>
  <si>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</si>
  <si>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</si>
  <si>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</si>
  <si>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</si>
  <si>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</si>
  <si>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</si>
  <si>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</si>
  <si>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</si>
  <si>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</si>
  <si>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</si>
  <si>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</si>
  <si>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</si>
  <si>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</si>
  <si>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</si>
  <si>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</si>
  <si>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</si>
  <si>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</si>
  <si>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</si>
  <si>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</si>
  <si>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</si>
  <si>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</si>
  <si>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</si>
  <si>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</si>
  <si>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</si>
  <si>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</si>
  <si>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</si>
  <si>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</si>
  <si>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</si>
  <si>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</si>
  <si>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</si>
  <si>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</si>
  <si>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</si>
  <si>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</si>
  <si>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</si>
  <si>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</si>
  <si>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</si>
  <si>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</si>
  <si>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</si>
  <si>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</si>
  <si>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</si>
  <si>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</si>
  <si>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</si>
  <si>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</si>
  <si>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</si>
  <si>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</si>
  <si>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</si>
  <si>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</si>
  <si>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</si>
  <si>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</si>
  <si>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</si>
  <si>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</si>
  <si>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</si>
  <si>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</si>
  <si>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</si>
  <si>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</si>
  <si>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</si>
  <si>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</si>
  <si>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</si>
  <si>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</si>
  <si>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</si>
  <si>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</si>
  <si>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</si>
  <si>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</si>
  <si>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</si>
  <si>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</si>
  <si>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</si>
  <si>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</si>
  <si>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</si>
  <si>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</si>
  <si>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</si>
  <si>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</si>
  <si>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</si>
  <si>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</si>
  <si>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</si>
  <si>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</si>
  <si>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</si>
  <si>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</si>
  <si>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</si>
  <si>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</si>
  <si>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</si>
  <si>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</si>
  <si>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</si>
  <si>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</si>
  <si>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</si>
  <si>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</si>
  <si>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</si>
  <si>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</si>
  <si>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</si>
  <si>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</si>
  <si>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</si>
  <si>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</si>
  <si>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</si>
  <si>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</si>
  <si>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</si>
  <si>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</si>
  <si>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</si>
  <si>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</si>
  <si>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</si>
  <si>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</si>
  <si>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</si>
  <si>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</si>
  <si>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</si>
  <si>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</si>
  <si>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</si>
  <si>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</si>
  <si>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</si>
  <si>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</si>
  <si>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</si>
  <si>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</si>
  <si>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</si>
  <si>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</si>
  <si>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</si>
  <si>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</si>
  <si>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</si>
  <si>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</si>
  <si>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</si>
  <si>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</si>
  <si>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</si>
  <si>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</si>
  <si>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</si>
  <si>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</si>
  <si>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</si>
  <si>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</si>
  <si>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</si>
  <si>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</si>
  <si>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</si>
  <si>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</si>
  <si>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</si>
  <si>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</si>
  <si>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</si>
  <si>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</si>
  <si>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</si>
  <si>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</si>
  <si>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</si>
  <si>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</si>
  <si>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</si>
  <si>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</si>
  <si>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</si>
  <si>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</si>
  <si>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</si>
  <si>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</si>
  <si>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</si>
  <si>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</si>
  <si>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</si>
  <si>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</si>
  <si>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</si>
  <si>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</si>
  <si>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</si>
  <si>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</si>
  <si>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</si>
  <si>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</si>
  <si>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</si>
  <si>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</si>
  <si>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</si>
  <si>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</si>
  <si>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</si>
  <si>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</si>
  <si>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</si>
  <si>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</si>
  <si>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</si>
  <si>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</si>
  <si>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</si>
  <si>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</si>
  <si>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</si>
  <si>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</si>
  <si>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</si>
  <si>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</si>
  <si>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</si>
  <si>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</si>
  <si>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</si>
  <si>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</si>
  <si>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</si>
  <si>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</si>
  <si>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</si>
  <si>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</si>
  <si>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</si>
  <si>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</si>
  <si>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</si>
  <si>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</si>
  <si>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</si>
  <si>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</si>
  <si>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</si>
  <si>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</si>
  <si>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</si>
  <si>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</si>
  <si>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</si>
  <si>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</si>
  <si>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</si>
  <si>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</si>
  <si>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</si>
  <si>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</si>
  <si>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</si>
  <si>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</si>
  <si>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</si>
  <si>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</si>
  <si>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</si>
  <si>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</si>
  <si>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</si>
  <si>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</si>
  <si>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</si>
  <si>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</si>
  <si>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</si>
  <si>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</si>
  <si>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</si>
  <si>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</si>
  <si>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</si>
  <si>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</si>
  <si>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</si>
  <si>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</si>
  <si>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</si>
  <si>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</si>
  <si>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</si>
  <si>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</si>
  <si>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</si>
  <si>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</si>
  <si>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</si>
  <si>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</si>
  <si>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</si>
  <si>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</si>
  <si>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</si>
  <si>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</si>
  <si>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</si>
  <si>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</si>
  <si>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</si>
  <si>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</si>
  <si>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</si>
  <si>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</si>
  <si>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</si>
  <si>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</si>
  <si>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</si>
  <si>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</si>
  <si>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</si>
  <si>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</si>
  <si>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</si>
  <si>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</si>
  <si>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</si>
  <si>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</si>
  <si>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</si>
  <si>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</si>
  <si>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</si>
  <si>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</si>
  <si>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</si>
  <si>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</si>
  <si>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</si>
  <si>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</si>
  <si>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</si>
  <si>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</si>
  <si>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</si>
  <si>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</si>
  <si>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</si>
  <si>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</si>
  <si>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</si>
  <si>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</si>
  <si>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</si>
  <si>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</si>
  <si>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</si>
  <si>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</si>
  <si>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</si>
  <si>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</si>
  <si>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</si>
  <si>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</si>
  <si>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</si>
  <si>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</si>
  <si>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</si>
  <si>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</si>
  <si>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</si>
  <si>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</si>
  <si>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</si>
  <si>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</si>
  <si>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</si>
  <si>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</si>
  <si>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</si>
  <si>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</si>
  <si>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</si>
  <si>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</si>
  <si>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</si>
  <si>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</si>
  <si>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</si>
  <si>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</si>
  <si>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</si>
  <si>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</si>
  <si>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</si>
  <si>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</si>
  <si>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</si>
  <si>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</si>
  <si>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</si>
  <si>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</si>
  <si>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</si>
  <si>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</si>
  <si>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</si>
  <si>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</si>
  <si>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</si>
  <si>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</si>
  <si>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</si>
  <si>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</si>
  <si>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</si>
  <si>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</si>
  <si>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</si>
  <si>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</si>
  <si>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</si>
  <si>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</si>
  <si>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</si>
  <si>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</si>
  <si>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</si>
  <si>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</si>
  <si>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</si>
  <si>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</si>
  <si>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</si>
  <si>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</si>
  <si>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</si>
  <si>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</si>
  <si>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</si>
  <si>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</si>
  <si>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</si>
  <si>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</si>
  <si>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</si>
  <si>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</si>
  <si>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</si>
  <si>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</si>
  <si>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</si>
  <si>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</si>
  <si>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</si>
  <si>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</si>
  <si>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</si>
  <si>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</si>
  <si>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</si>
  <si>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</si>
  <si>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</si>
  <si>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</si>
  <si>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</si>
  <si>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</si>
  <si>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</si>
  <si>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</si>
  <si>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</si>
  <si>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</si>
  <si>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</si>
  <si>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</si>
  <si>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</si>
  <si>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</si>
  <si>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</si>
  <si>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</si>
  <si>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</si>
  <si>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</si>
  <si>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</si>
  <si>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</si>
  <si>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</si>
  <si>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</si>
  <si>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</si>
  <si>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</si>
  <si>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</si>
  <si>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</si>
  <si>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</si>
  <si>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</si>
  <si>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</si>
  <si>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</si>
  <si>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</si>
  <si>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</si>
  <si>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</si>
  <si>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</si>
  <si>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</si>
  <si>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</si>
  <si>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</si>
  <si>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</si>
  <si>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</si>
  <si>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</si>
  <si>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</si>
  <si>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</si>
  <si>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</si>
  <si>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</si>
  <si>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</si>
  <si>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</si>
  <si>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</si>
  <si>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</si>
  <si>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</si>
  <si>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</si>
  <si>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</si>
  <si>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</si>
  <si>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</si>
  <si>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</si>
  <si>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</si>
  <si>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</si>
  <si>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</si>
  <si>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</si>
  <si>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</si>
  <si>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</si>
  <si>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</si>
  <si>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</si>
  <si>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</si>
  <si>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</si>
  <si>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</si>
  <si>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</si>
  <si>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</si>
  <si>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</si>
  <si>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</si>
  <si>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</si>
  <si>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</si>
  <si>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</si>
  <si>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</si>
  <si>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</si>
  <si>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</si>
  <si>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</si>
  <si>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</si>
  <si>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</si>
  <si>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</si>
  <si>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</si>
  <si>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</si>
  <si>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</si>
  <si>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</si>
  <si>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</si>
  <si>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</si>
  <si>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</si>
  <si>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</si>
  <si>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</si>
  <si>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</si>
  <si>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</si>
  <si>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</si>
  <si>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</si>
  <si>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</si>
  <si>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</si>
  <si>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</si>
  <si>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</si>
  <si>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</si>
  <si>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</si>
  <si>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</si>
  <si>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</si>
  <si>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</si>
  <si>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</si>
  <si>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</si>
  <si>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</si>
  <si>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</si>
  <si>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</si>
  <si>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</si>
  <si>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</si>
  <si>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</si>
  <si>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</si>
  <si>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</si>
  <si>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</si>
  <si>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</si>
  <si>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</si>
  <si>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</si>
  <si>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</si>
  <si>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</si>
  <si>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</si>
  <si>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</si>
  <si>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</si>
  <si>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</si>
  <si>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</si>
  <si>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</si>
  <si>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</si>
  <si>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</si>
  <si>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</si>
  <si>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</si>
  <si>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</si>
  <si>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</si>
  <si>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</si>
  <si>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</si>
  <si>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</si>
  <si>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</si>
  <si>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</si>
  <si>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</si>
  <si>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</si>
  <si>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</si>
  <si>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</si>
  <si>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</si>
  <si>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</si>
  <si>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</si>
  <si>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</si>
  <si>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</si>
  <si>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</si>
  <si>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</si>
  <si>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</si>
  <si>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</si>
  <si>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</si>
  <si>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</si>
  <si>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</si>
  <si>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</si>
  <si>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</si>
  <si>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</si>
  <si>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</si>
  <si>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</si>
  <si>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</si>
  <si>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</si>
  <si>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</si>
  <si>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</si>
  <si>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</si>
  <si>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</si>
  <si>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</si>
  <si>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</si>
  <si>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</si>
  <si>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</si>
  <si>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</si>
  <si>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</si>
  <si>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</si>
  <si>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</si>
  <si>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</si>
  <si>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</si>
  <si>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</si>
  <si>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</si>
  <si>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</si>
  <si>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</si>
  <si>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</si>
  <si>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</si>
  <si>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</si>
  <si>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</si>
  <si>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</si>
  <si>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</si>
  <si>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</si>
  <si>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</si>
  <si>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</si>
  <si>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</si>
  <si>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</si>
  <si>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</si>
  <si>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</si>
  <si>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</si>
  <si>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</si>
  <si>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</si>
  <si>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</si>
  <si>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</si>
  <si>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</si>
  <si>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</si>
  <si>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</si>
  <si>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</si>
  <si>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</si>
  <si>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</si>
  <si>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</si>
  <si>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</si>
  <si>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</si>
  <si>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</si>
  <si>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</si>
  <si>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</si>
  <si>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</si>
  <si>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</si>
  <si>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</si>
  <si>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</si>
  <si>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</si>
  <si>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</si>
  <si>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</si>
  <si>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</si>
  <si>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</si>
  <si>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</si>
  <si>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</si>
  <si>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</si>
  <si>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</si>
  <si>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</si>
  <si>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</si>
  <si>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</si>
  <si>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</si>
  <si>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</si>
  <si>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</si>
  <si>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</si>
  <si>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</si>
  <si>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</si>
  <si>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</si>
  <si>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</si>
  <si>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</si>
  <si>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</si>
  <si>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</si>
  <si>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</si>
  <si>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</si>
  <si>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</si>
  <si>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</si>
  <si>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</si>
  <si>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</si>
  <si>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</si>
  <si>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</si>
  <si>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</si>
  <si>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</si>
  <si>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</si>
  <si>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</si>
  <si>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</si>
  <si>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</si>
  <si>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</si>
  <si>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</si>
  <si>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</si>
  <si>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</si>
  <si>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</si>
  <si>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</si>
  <si>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</si>
  <si>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</si>
  <si>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</si>
  <si>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</si>
  <si>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</si>
  <si>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</si>
  <si>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</si>
  <si>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</si>
  <si>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</si>
  <si>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</si>
  <si>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</si>
  <si>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</si>
  <si>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</si>
  <si>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</si>
  <si>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</si>
  <si>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</si>
  <si>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</si>
  <si>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</si>
  <si>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</si>
  <si>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</si>
  <si>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</si>
  <si>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</si>
  <si>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</si>
  <si>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</si>
  <si>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</si>
  <si>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</si>
  <si>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</si>
  <si>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</si>
  <si>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</si>
  <si>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</si>
  <si>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</si>
  <si>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</si>
  <si>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</si>
  <si>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</si>
  <si>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</si>
  <si>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</si>
  <si>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</si>
  <si>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</si>
  <si>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</si>
  <si>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</si>
  <si>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</si>
  <si>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</si>
  <si>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</si>
  <si>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</si>
  <si>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</si>
  <si>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</si>
  <si>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</si>
  <si>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</si>
  <si>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</si>
  <si>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</si>
  <si>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</si>
  <si>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</si>
  <si>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</si>
  <si>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</si>
  <si>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</si>
  <si>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</si>
  <si>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</si>
  <si>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</si>
  <si>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</si>
  <si>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</si>
  <si>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</si>
  <si>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</si>
  <si>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</si>
  <si>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</si>
  <si>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</si>
  <si>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</si>
  <si>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</si>
  <si>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</si>
  <si>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</si>
  <si>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</si>
  <si>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</si>
  <si>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</si>
  <si>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</si>
  <si>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</si>
  <si>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</si>
  <si>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</si>
  <si>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</si>
  <si>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</si>
  <si>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</si>
  <si>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</si>
  <si>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</si>
  <si>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</si>
  <si>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</si>
  <si>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</si>
  <si>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</si>
  <si>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</si>
  <si>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</si>
  <si>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</si>
  <si>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</si>
  <si>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</si>
  <si>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</si>
  <si>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</si>
  <si>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</si>
  <si>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</si>
  <si>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</si>
  <si>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</si>
  <si>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</si>
  <si>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</si>
  <si>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</si>
  <si>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</si>
  <si>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</si>
  <si>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</si>
  <si>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</si>
  <si>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</si>
  <si>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</si>
  <si>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</si>
  <si>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</si>
  <si>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</si>
  <si>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</si>
  <si>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</si>
  <si>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</si>
  <si>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</si>
  <si>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</si>
  <si>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</si>
  <si>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</si>
  <si>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</si>
  <si>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</si>
  <si>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</si>
  <si>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</si>
  <si>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</si>
  <si>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</si>
  <si>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</si>
  <si>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</si>
  <si>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</si>
  <si>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</si>
  <si>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</si>
  <si>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</si>
  <si>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</si>
  <si>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</si>
  <si>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</si>
  <si>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</si>
  <si>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</si>
  <si>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</si>
  <si>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</si>
  <si>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</si>
  <si>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</si>
  <si>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</si>
  <si>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</si>
  <si>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</si>
  <si>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</si>
  <si>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</si>
  <si>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</si>
  <si>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</si>
  <si>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</si>
  <si>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</si>
  <si>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</si>
  <si>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</si>
  <si>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</si>
  <si>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</si>
  <si>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</si>
  <si>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</si>
  <si>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</si>
  <si>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</si>
  <si>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</si>
  <si>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</si>
  <si>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</si>
  <si>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</si>
  <si>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</si>
  <si>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</si>
  <si>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</si>
  <si>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</si>
  <si>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</si>
  <si>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</si>
  <si>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</si>
  <si>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</si>
  <si>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</si>
  <si>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</si>
  <si>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</si>
  <si>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</si>
  <si>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</si>
  <si>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</si>
  <si>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</si>
  <si>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</si>
  <si>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</si>
  <si>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</si>
  <si>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</si>
  <si>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</si>
  <si>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</si>
  <si>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</si>
  <si>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</si>
  <si>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</si>
  <si>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</si>
  <si>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</si>
  <si>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</si>
  <si>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</si>
  <si>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</si>
  <si>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</si>
  <si>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</si>
  <si>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</si>
  <si>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</si>
  <si>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</si>
  <si>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</si>
  <si>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</si>
  <si>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</si>
  <si>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</si>
  <si>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</si>
  <si>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</si>
  <si>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</si>
  <si>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</si>
  <si>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</si>
  <si>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</si>
  <si>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</si>
  <si>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</si>
  <si>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</si>
  <si>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</si>
  <si>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</si>
  <si>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</si>
  <si>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</si>
  <si>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</si>
  <si>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</si>
  <si>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</si>
  <si>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</si>
  <si>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</si>
  <si>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</si>
  <si>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</si>
  <si>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</si>
  <si>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</si>
  <si>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</si>
  <si>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</si>
  <si>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</si>
  <si>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</si>
  <si>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</si>
  <si>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</si>
  <si>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</si>
  <si>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</si>
  <si>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</si>
  <si>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</si>
  <si>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</si>
  <si>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</si>
  <si>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</si>
  <si>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</si>
  <si>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</si>
  <si>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</si>
  <si>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</si>
  <si>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</si>
  <si>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</si>
  <si>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</si>
  <si>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</si>
  <si>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</si>
  <si>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</si>
  <si>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</si>
  <si>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</si>
  <si>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</si>
  <si>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</si>
  <si>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</si>
  <si>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</si>
  <si>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</si>
  <si>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</si>
  <si>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</si>
  <si>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</si>
  <si>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</si>
  <si>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</si>
  <si>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</si>
  <si>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</si>
  <si>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</si>
  <si>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</si>
  <si>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</si>
  <si>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</si>
  <si>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</si>
  <si>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</si>
  <si>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</si>
  <si>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</si>
  <si>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</si>
  <si>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</si>
  <si>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</si>
  <si>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</si>
  <si>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</si>
  <si>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</si>
  <si>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</si>
  <si>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</si>
  <si>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</si>
  <si>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</si>
  <si>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</si>
  <si>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</si>
  <si>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</si>
  <si>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</si>
  <si>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</si>
  <si>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</si>
  <si>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</si>
  <si>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</si>
  <si>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</si>
  <si>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</si>
  <si>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</si>
  <si>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</si>
  <si>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</si>
  <si>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</si>
  <si>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</si>
  <si>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</si>
  <si>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</si>
  <si>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</si>
  <si>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</si>
  <si>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</si>
  <si>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</si>
  <si>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</si>
  <si>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</si>
  <si>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</si>
  <si>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</si>
  <si>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</si>
  <si>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</si>
  <si>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</si>
  <si>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</si>
  <si>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</si>
  <si>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</si>
  <si>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</si>
  <si>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</si>
  <si>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</si>
  <si>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</si>
  <si>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</si>
  <si>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</si>
  <si>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</si>
  <si>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</si>
  <si>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</si>
  <si>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</si>
  <si>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</si>
  <si>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</si>
  <si>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</si>
  <si>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</si>
  <si>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</si>
  <si>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</si>
  <si>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</si>
  <si>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</si>
  <si>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</si>
  <si>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</si>
  <si>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</si>
  <si>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</si>
  <si>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</si>
  <si>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</si>
  <si>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</si>
  <si>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</si>
  <si>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</si>
  <si>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</si>
  <si>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</si>
  <si>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</si>
  <si>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</si>
  <si>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</si>
  <si>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</si>
  <si>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</si>
  <si>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</si>
  <si>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</si>
  <si>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</si>
  <si>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</si>
  <si>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</si>
  <si>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</si>
  <si>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</si>
  <si>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</si>
  <si>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</si>
  <si>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</si>
  <si>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</si>
  <si>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</si>
  <si>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</si>
  <si>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</si>
  <si>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</si>
  <si>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</si>
  <si>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</si>
  <si>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</si>
  <si>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</si>
  <si>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</si>
  <si>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</si>
  <si>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</si>
  <si>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</si>
  <si>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</si>
  <si>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</si>
  <si>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</si>
  <si>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</si>
  <si>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</si>
  <si>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</si>
  <si>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</si>
  <si>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</si>
  <si>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</si>
  <si>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</si>
  <si>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</si>
  <si>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</si>
  <si>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</si>
  <si>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</si>
  <si>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</si>
  <si>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</si>
  <si>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</si>
  <si>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</si>
  <si>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</si>
  <si>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</si>
  <si>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</si>
  <si>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</si>
  <si>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</si>
  <si>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</si>
  <si>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</si>
  <si>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</si>
  <si>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</si>
  <si>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</si>
  <si>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</si>
  <si>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</si>
  <si>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</si>
  <si>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</si>
  <si>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</si>
  <si>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</si>
  <si>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</si>
  <si>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</si>
  <si>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</si>
  <si>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</si>
  <si>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</si>
  <si>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</si>
  <si>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</si>
  <si>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</si>
  <si>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</si>
  <si>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</si>
  <si>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</si>
  <si>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</si>
  <si>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</si>
  <si>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</si>
  <si>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</si>
  <si>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</si>
  <si>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</si>
  <si>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</si>
  <si>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</si>
  <si>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</si>
  <si>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</si>
  <si>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</si>
  <si>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</si>
  <si>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</si>
  <si>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</si>
  <si>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</si>
  <si>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</si>
  <si>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</si>
  <si>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</si>
  <si>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</si>
  <si>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</si>
  <si>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</si>
  <si>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</si>
  <si>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</si>
  <si>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</si>
  <si>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</si>
  <si>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</si>
  <si>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</si>
  <si>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</si>
  <si>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</si>
  <si>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</si>
  <si>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</si>
  <si>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</si>
  <si>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</si>
  <si>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</si>
  <si>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</si>
  <si>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</si>
  <si>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</si>
  <si>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</si>
  <si>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</si>
  <si>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</si>
  <si>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</si>
  <si>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</si>
  <si>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</si>
  <si>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</si>
  <si>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</si>
  <si>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</si>
  <si>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</si>
  <si>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</si>
  <si>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</si>
  <si>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</si>
  <si>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</si>
  <si>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</si>
  <si>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</si>
  <si>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</si>
  <si>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</si>
  <si>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</si>
  <si>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</si>
  <si>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</si>
  <si>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</si>
  <si>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</si>
  <si>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</si>
  <si>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</si>
  <si>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</si>
  <si>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</si>
  <si>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</si>
  <si>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</si>
  <si>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</si>
  <si>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</si>
  <si>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</si>
  <si>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</si>
  <si>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</si>
  <si>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</si>
  <si>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</si>
  <si>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</si>
  <si>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</si>
  <si>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</si>
  <si>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</si>
  <si>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</si>
  <si>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</si>
  <si>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</si>
  <si>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</si>
  <si>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</si>
  <si>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</si>
  <si>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</si>
  <si>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</si>
  <si>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</si>
  <si>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</si>
  <si>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</si>
  <si>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</si>
  <si>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</si>
  <si>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</si>
  <si>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</si>
  <si>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</si>
  <si>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</si>
  <si>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</si>
  <si>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</si>
  <si>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</si>
  <si>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</si>
  <si>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</si>
  <si>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</si>
  <si>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</si>
  <si>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</si>
  <si>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</si>
  <si>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</si>
  <si>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</si>
  <si>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</si>
  <si>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</si>
  <si>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</si>
  <si>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</si>
  <si>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</si>
  <si>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</si>
  <si>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</si>
  <si>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</si>
  <si>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</si>
  <si>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</si>
  <si>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</si>
  <si>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</si>
  <si>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</si>
  <si>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</si>
  <si>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</si>
  <si>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</si>
  <si>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</si>
  <si>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</si>
  <si>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</si>
  <si>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</si>
  <si>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</si>
  <si>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</si>
  <si>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</si>
  <si>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</si>
  <si>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</si>
  <si>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</si>
  <si>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</si>
  <si>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</si>
  <si>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</si>
  <si>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</si>
  <si>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</si>
  <si>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</si>
  <si>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</si>
  <si>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</si>
  <si>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</si>
  <si>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</si>
  <si>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</si>
  <si>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</si>
  <si>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</si>
  <si>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</si>
  <si>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</si>
  <si>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</si>
  <si>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</si>
  <si>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</si>
  <si>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</si>
  <si>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</si>
  <si>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</si>
  <si>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</si>
  <si>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</si>
  <si>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</si>
  <si>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</si>
  <si>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</si>
  <si>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</si>
  <si>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</si>
  <si>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</si>
  <si>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</si>
  <si>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</si>
  <si>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</si>
  <si>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</si>
  <si>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</si>
  <si>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</si>
  <si>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</si>
  <si>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</si>
  <si>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</si>
  <si>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</si>
  <si>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</si>
  <si>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</si>
  <si>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</si>
  <si>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</si>
  <si>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</si>
  <si>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</si>
  <si>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</si>
  <si>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</si>
  <si>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</si>
  <si>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</si>
  <si>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</si>
  <si>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</si>
  <si>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</si>
  <si>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</si>
  <si>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</si>
  <si>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</si>
  <si>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</si>
  <si>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</si>
  <si>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</si>
  <si>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</si>
  <si>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</si>
  <si>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</si>
  <si>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</si>
  <si>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</si>
  <si>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</si>
  <si>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</si>
  <si>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</si>
  <si>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</si>
  <si>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</si>
  <si>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</si>
  <si>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</si>
  <si>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</si>
  <si>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</si>
  <si>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</si>
  <si>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</si>
  <si>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</si>
  <si>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</si>
  <si>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</si>
  <si>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</si>
  <si>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</si>
  <si>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</si>
  <si>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</si>
  <si>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</si>
  <si>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</si>
  <si>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</si>
  <si>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</si>
  <si>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</si>
  <si>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</si>
  <si>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</si>
  <si>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</si>
  <si>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</si>
  <si>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</si>
  <si>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</si>
  <si>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</si>
  <si>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</si>
  <si>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</si>
  <si>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</si>
  <si>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</si>
  <si>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</si>
  <si>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</si>
  <si>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</si>
  <si>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</si>
  <si>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</si>
  <si>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</si>
  <si>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</si>
  <si>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</si>
  <si>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</si>
  <si>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</si>
  <si>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</si>
  <si>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</si>
  <si>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</si>
  <si>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</si>
  <si>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</si>
  <si>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</si>
  <si>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</si>
  <si>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</si>
  <si>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</si>
  <si>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</si>
  <si>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</si>
  <si>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</si>
  <si>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</si>
  <si>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</si>
  <si>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</si>
  <si>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</si>
  <si>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</si>
  <si>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</si>
  <si>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</si>
  <si>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</si>
  <si>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</si>
  <si>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</si>
  <si>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</si>
  <si>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</si>
  <si>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</si>
  <si>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</si>
  <si>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</si>
  <si>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</si>
  <si>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</si>
  <si>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</si>
  <si>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</si>
  <si>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</si>
  <si>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</si>
  <si>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</si>
  <si>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</si>
  <si>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</si>
  <si>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</si>
  <si>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</si>
  <si>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</si>
  <si>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</si>
  <si>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</si>
  <si>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</si>
  <si>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</si>
  <si>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</si>
  <si>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</si>
  <si>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</si>
  <si>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</si>
  <si>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</si>
  <si>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</si>
  <si>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</si>
  <si>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</si>
  <si>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</si>
  <si>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</si>
  <si>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</si>
  <si>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</si>
  <si>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</si>
  <si>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</si>
  <si>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</si>
  <si>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</si>
  <si>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</si>
  <si>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</si>
  <si>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</si>
  <si>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</si>
  <si>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</si>
  <si>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</si>
  <si>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</si>
  <si>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</si>
  <si>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</si>
  <si>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</si>
  <si>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</si>
  <si>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</si>
  <si>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</si>
  <si>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</si>
  <si>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</si>
  <si>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</si>
  <si>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</si>
  <si>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</si>
  <si>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</si>
  <si>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</si>
  <si>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</si>
  <si>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</si>
  <si>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</si>
  <si>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</si>
  <si>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</si>
  <si>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</si>
  <si>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</si>
  <si>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</si>
  <si>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</si>
  <si>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</si>
  <si>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</si>
  <si>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</si>
  <si>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</si>
  <si>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</si>
  <si>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</si>
  <si>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</si>
  <si>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</si>
  <si>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</si>
  <si>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</si>
  <si>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</si>
  <si>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</si>
  <si>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</si>
  <si>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</si>
  <si>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</si>
  <si>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</si>
  <si>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</si>
  <si>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</si>
  <si>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</si>
  <si>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</si>
  <si>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</si>
  <si>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</si>
  <si>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</si>
  <si>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</si>
  <si>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</si>
  <si>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</si>
  <si>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</si>
  <si>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</si>
  <si>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</si>
  <si>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</si>
  <si>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</si>
  <si>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</si>
  <si>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</si>
  <si>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</si>
  <si>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</si>
  <si>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</si>
  <si>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</si>
  <si>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</si>
  <si>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</si>
  <si>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</si>
  <si>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</si>
  <si>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</si>
  <si>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</si>
  <si>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</si>
  <si>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</si>
  <si>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</si>
  <si>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</si>
  <si>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</si>
  <si>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</si>
  <si>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</si>
  <si>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</si>
  <si>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</si>
  <si>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</si>
  <si>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</si>
  <si>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</si>
  <si>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</si>
  <si>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</si>
  <si>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</si>
  <si>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</si>
  <si>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</si>
  <si>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</si>
  <si>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</si>
  <si>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</si>
  <si>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</si>
  <si>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</si>
  <si>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</si>
  <si>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</si>
  <si>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</si>
  <si>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</si>
  <si>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</si>
  <si>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</si>
  <si>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</si>
  <si>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</si>
  <si>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</si>
  <si>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</si>
  <si>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</si>
  <si>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</si>
  <si>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</si>
  <si>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</si>
  <si>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</si>
  <si>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</si>
  <si>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</si>
  <si>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</si>
  <si>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</si>
  <si>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</si>
  <si>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</si>
  <si>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</si>
  <si>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</si>
  <si>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</si>
  <si>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</si>
  <si>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</si>
  <si>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</si>
  <si>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</si>
  <si>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</si>
  <si>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</si>
  <si>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</si>
  <si>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</si>
  <si>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</si>
  <si>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</si>
  <si>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</si>
  <si>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</si>
  <si>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</si>
  <si>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</si>
  <si>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</si>
  <si>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</si>
  <si>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</si>
  <si>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</si>
  <si>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</si>
  <si>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</si>
  <si>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</si>
  <si>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</si>
  <si>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</si>
  <si>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</si>
  <si>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</si>
  <si>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</si>
  <si>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</si>
  <si>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</si>
  <si>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</si>
  <si>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</si>
  <si>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</si>
  <si>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</si>
  <si>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</si>
  <si>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</si>
  <si>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</si>
  <si>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</si>
  <si>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</si>
  <si>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</si>
  <si>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</si>
  <si>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</si>
  <si>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</si>
  <si>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</si>
  <si>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</si>
  <si>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</si>
  <si>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</si>
  <si>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</si>
  <si>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</si>
  <si>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</si>
  <si>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</si>
  <si>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</si>
  <si>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</si>
  <si>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</si>
  <si>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</si>
  <si>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</si>
  <si>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</si>
  <si>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</si>
  <si>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</si>
  <si>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</si>
  <si>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</si>
  <si>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</si>
  <si>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</si>
  <si>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</si>
  <si>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</si>
  <si>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</si>
  <si>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</si>
  <si>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</si>
  <si>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</si>
  <si>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</si>
  <si>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</si>
  <si>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</si>
  <si>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</si>
  <si>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</si>
  <si>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</si>
  <si>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</si>
  <si>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</si>
  <si>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</si>
  <si>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</si>
  <si>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</si>
  <si>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</si>
  <si>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</si>
  <si>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</si>
  <si>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</si>
  <si>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</si>
  <si>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</si>
  <si>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</si>
  <si>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</si>
  <si>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</si>
  <si>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</si>
  <si>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</si>
  <si>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</si>
  <si>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</si>
  <si>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</si>
  <si>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</si>
  <si>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</si>
  <si>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</si>
  <si>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</si>
  <si>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</si>
  <si>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</si>
  <si>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</si>
  <si>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</si>
  <si>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</si>
  <si>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</si>
  <si>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</si>
  <si>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</si>
  <si>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</si>
  <si>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</si>
  <si>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</si>
  <si>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</si>
  <si>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</si>
  <si>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</si>
  <si>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</si>
  <si>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</si>
  <si>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</si>
  <si>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</si>
  <si>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</si>
  <si>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</si>
  <si>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</si>
  <si>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</si>
  <si>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</si>
  <si>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</si>
  <si>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</si>
  <si>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</si>
  <si>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</si>
  <si>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</si>
  <si>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</si>
  <si>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</si>
  <si>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</si>
  <si>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</si>
  <si>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</si>
  <si>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</si>
  <si>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</si>
  <si>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</si>
  <si>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</si>
  <si>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</si>
  <si>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</si>
  <si>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</si>
  <si>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</si>
  <si>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</si>
  <si>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</si>
  <si>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</si>
  <si>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</si>
  <si>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</si>
  <si>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</si>
  <si>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</si>
  <si>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</si>
  <si>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</si>
  <si>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</si>
  <si>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</si>
  <si>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</si>
  <si>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</si>
  <si>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</si>
  <si>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</si>
  <si>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</si>
  <si>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</si>
  <si>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</si>
  <si>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</si>
  <si>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</si>
  <si>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</si>
  <si>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</si>
  <si>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</si>
  <si>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</si>
  <si>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</si>
  <si>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</si>
  <si>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</si>
  <si>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</si>
  <si>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</si>
  <si>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</si>
  <si>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</si>
  <si>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</si>
  <si>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</si>
  <si>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</si>
  <si>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</si>
  <si>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</si>
  <si>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</si>
  <si>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</si>
  <si>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</si>
  <si>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</si>
  <si>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</si>
  <si>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</si>
  <si>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</si>
  <si>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</si>
  <si>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</si>
  <si>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</si>
  <si>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</si>
  <si>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</si>
  <si>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</si>
  <si>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</si>
  <si>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</si>
  <si>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</si>
  <si>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</si>
  <si>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</si>
  <si>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</si>
  <si>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</si>
  <si>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</si>
  <si>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</si>
  <si>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</si>
  <si>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</si>
  <si>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</si>
  <si>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</si>
  <si>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</si>
  <si>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</si>
  <si>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</si>
  <si>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</si>
  <si>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</si>
  <si>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</si>
  <si>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</si>
  <si>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</si>
  <si>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</si>
  <si>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</si>
  <si>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</si>
  <si>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</si>
  <si>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</si>
  <si>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</si>
  <si>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</si>
  <si>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</si>
  <si>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</si>
  <si>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</si>
  <si>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</si>
  <si>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</si>
  <si>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</si>
  <si>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</si>
  <si>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</si>
  <si>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</si>
  <si>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</si>
  <si>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</si>
  <si>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</si>
  <si>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</si>
  <si>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</si>
  <si>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</si>
  <si>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</si>
  <si>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</si>
  <si>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</si>
  <si>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</si>
  <si>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</si>
  <si>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</si>
  <si>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</si>
  <si>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</si>
  <si>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</si>
  <si>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</si>
  <si>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</si>
  <si>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</si>
  <si>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</si>
  <si>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</si>
  <si>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</si>
  <si>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</si>
  <si>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</si>
  <si>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</si>
  <si>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</si>
  <si>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</si>
  <si>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</si>
  <si>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</si>
  <si>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</si>
  <si>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</si>
  <si>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</si>
  <si>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</si>
  <si>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</si>
  <si>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</si>
  <si>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</si>
  <si>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</si>
  <si>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</si>
  <si>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</si>
  <si>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</si>
  <si>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</si>
  <si>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</si>
  <si>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</si>
  <si>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</si>
  <si>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</si>
  <si>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</si>
  <si>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</si>
  <si>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</si>
  <si>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</si>
  <si>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</si>
  <si>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</si>
  <si>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</si>
  <si>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</si>
  <si>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</si>
  <si>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</si>
  <si>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</si>
  <si>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</si>
  <si>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</si>
  <si>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</si>
  <si>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</si>
  <si>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</si>
  <si>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</si>
  <si>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</si>
  <si>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</si>
  <si>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</si>
  <si>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</si>
  <si>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</si>
  <si>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</si>
  <si>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</si>
  <si>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</si>
  <si>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</si>
  <si>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</si>
  <si>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</si>
  <si>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</si>
  <si>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</si>
  <si>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</si>
  <si>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</si>
  <si>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</si>
  <si>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</si>
  <si>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</si>
  <si>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</si>
  <si>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</si>
  <si>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</si>
  <si>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</si>
  <si>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</si>
  <si>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</si>
  <si>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</si>
  <si>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</si>
  <si>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</si>
  <si>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</si>
  <si>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</si>
  <si>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</si>
  <si>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</si>
  <si>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</si>
  <si>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</si>
  <si>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</si>
  <si>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</si>
  <si>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</si>
  <si>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</si>
  <si>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</si>
  <si>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</si>
  <si>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</si>
  <si>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</si>
  <si>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</si>
  <si>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</si>
  <si>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</si>
  <si>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</si>
  <si>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</si>
  <si>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</si>
  <si>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</si>
  <si>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</si>
  <si>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</si>
  <si>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</si>
  <si>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</si>
  <si>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</si>
  <si>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</si>
  <si>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</si>
  <si>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</si>
  <si>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</si>
  <si>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</si>
  <si>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</si>
  <si>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</si>
  <si>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</si>
  <si>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</si>
  <si>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</si>
  <si>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</si>
  <si>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</si>
  <si>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</si>
  <si>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</si>
  <si>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</si>
  <si>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</si>
  <si>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</si>
  <si>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</si>
  <si>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</si>
  <si>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</si>
  <si>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</si>
  <si>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</si>
  <si>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</si>
  <si>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</si>
  <si>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</si>
  <si>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</si>
  <si>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</si>
  <si>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</si>
  <si>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</si>
  <si>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</si>
  <si>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</si>
  <si>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</si>
  <si>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</si>
  <si>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</si>
  <si>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</si>
  <si>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</si>
  <si>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</si>
  <si>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</si>
  <si>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</si>
  <si>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</si>
  <si>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</si>
  <si>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</si>
  <si>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</si>
  <si>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</si>
  <si>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</si>
  <si>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</si>
  <si>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</si>
  <si>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</si>
  <si>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</si>
  <si>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</si>
  <si>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</si>
  <si>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</si>
  <si>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</si>
  <si>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</si>
  <si>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</si>
  <si>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</si>
  <si>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</si>
  <si>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</si>
  <si>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</si>
  <si>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</si>
  <si>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</si>
  <si>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</si>
  <si>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</si>
  <si>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</si>
  <si>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</si>
  <si>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</si>
  <si>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</si>
  <si>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</si>
  <si>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</si>
  <si>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</si>
  <si>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</si>
  <si>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</si>
  <si>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</si>
  <si>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</si>
  <si>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</si>
  <si>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</si>
  <si>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</si>
  <si>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</si>
  <si>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</si>
  <si>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</si>
  <si>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</si>
  <si>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</si>
  <si>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</si>
  <si>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</si>
  <si>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</si>
  <si>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</si>
  <si>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</si>
  <si>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</si>
  <si>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</si>
  <si>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</si>
  <si>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</si>
  <si>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</si>
  <si>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</si>
  <si>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</si>
  <si>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</si>
  <si>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</si>
  <si>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</si>
  <si>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</si>
  <si>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</si>
  <si>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</si>
  <si>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</si>
  <si>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</si>
  <si>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</si>
  <si>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</si>
  <si>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</si>
  <si>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</si>
  <si>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</si>
  <si>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</si>
  <si>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</si>
  <si>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</si>
  <si>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</si>
  <si>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</si>
  <si>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</si>
  <si>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</si>
  <si>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</si>
  <si>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</si>
  <si>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</si>
  <si>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</si>
  <si>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</si>
  <si>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</si>
  <si>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</si>
  <si>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</si>
  <si>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</si>
  <si>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</si>
  <si>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</si>
  <si>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</si>
  <si>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</si>
  <si>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</si>
  <si>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</si>
  <si>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</si>
  <si>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</si>
  <si>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</si>
  <si>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</si>
  <si>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</si>
  <si>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</si>
  <si>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</si>
  <si>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</si>
  <si>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</si>
  <si>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</si>
  <si>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</si>
  <si>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</si>
  <si>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</si>
  <si>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</si>
  <si>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</si>
  <si>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</si>
  <si>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</si>
  <si>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</si>
  <si>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</si>
  <si>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</si>
  <si>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</si>
  <si>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</si>
  <si>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</si>
  <si>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</si>
  <si>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</si>
  <si>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</si>
  <si>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</si>
  <si>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</si>
  <si>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</si>
  <si>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</si>
  <si>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</si>
  <si>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</si>
  <si>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</si>
  <si>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</si>
  <si>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</si>
  <si>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</si>
  <si>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</si>
  <si>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</si>
  <si>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</si>
  <si>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</si>
  <si>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</si>
  <si>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</si>
  <si>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</si>
  <si>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</si>
  <si>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</si>
  <si>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</si>
  <si>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</si>
  <si>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</si>
  <si>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</si>
  <si>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</si>
  <si>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</si>
  <si>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</si>
  <si>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</si>
  <si>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</si>
  <si>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</si>
  <si>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</si>
  <si>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</si>
  <si>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</si>
  <si>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</si>
  <si>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</si>
  <si>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</si>
  <si>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</si>
  <si>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</si>
  <si>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</si>
  <si>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</si>
  <si>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</si>
  <si>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</si>
  <si>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</si>
  <si>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</si>
  <si>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</si>
  <si>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</si>
  <si>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</si>
  <si>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</si>
  <si>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</si>
  <si>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</si>
  <si>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</si>
  <si>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</si>
  <si>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</si>
  <si>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</si>
  <si>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</si>
  <si>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</si>
  <si>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</si>
  <si>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</si>
  <si>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</si>
  <si>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</si>
  <si>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</si>
  <si>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</si>
  <si>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</si>
  <si>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</si>
  <si>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</si>
  <si>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</si>
  <si>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</si>
  <si>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</si>
  <si>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</si>
  <si>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</si>
  <si>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</si>
  <si>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</si>
  <si>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</si>
  <si>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</si>
  <si>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</si>
  <si>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</si>
  <si>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</si>
  <si>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</si>
  <si>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</si>
  <si>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</si>
  <si>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</si>
  <si>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</si>
  <si>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</si>
  <si>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</si>
  <si>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</si>
  <si>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</si>
  <si>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</si>
  <si>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</si>
  <si>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</si>
  <si>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</si>
  <si>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</si>
  <si>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</si>
  <si>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</si>
  <si>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</si>
  <si>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</si>
  <si>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</si>
  <si>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</si>
  <si>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</si>
  <si>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</si>
  <si>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</si>
  <si>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</si>
  <si>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</si>
  <si>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</si>
  <si>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</si>
  <si>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</si>
  <si>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</si>
  <si>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</si>
  <si>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</si>
  <si>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</si>
  <si>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</si>
  <si>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</si>
  <si>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</si>
  <si>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</si>
  <si>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</si>
  <si>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</si>
  <si>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</si>
  <si>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</si>
  <si>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</si>
  <si>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</si>
  <si>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</si>
  <si>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</si>
  <si>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</si>
  <si>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</si>
  <si>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</si>
  <si>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</si>
  <si>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</si>
  <si>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</si>
  <si>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</si>
  <si>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</si>
  <si>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</si>
  <si>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</si>
  <si>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</si>
  <si>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</si>
  <si>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</si>
  <si>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</si>
  <si>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</si>
  <si>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</si>
  <si>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</si>
  <si>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</si>
  <si>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</si>
  <si>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</si>
  <si>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</si>
  <si>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</si>
  <si>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</si>
  <si>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</si>
  <si>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</si>
  <si>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</si>
  <si>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</si>
  <si>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</si>
  <si>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</si>
  <si>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</si>
  <si>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</si>
  <si>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</si>
  <si>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</si>
  <si>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</si>
  <si>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</si>
  <si>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</si>
  <si>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</si>
  <si>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</si>
  <si>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</si>
  <si>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</si>
  <si>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</si>
  <si>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</si>
  <si>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</si>
  <si>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</si>
  <si>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</si>
  <si>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</si>
  <si>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</si>
  <si>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</si>
  <si>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</si>
  <si>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</si>
  <si>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</si>
  <si>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</si>
  <si>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</si>
  <si>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</si>
  <si>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</si>
  <si>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</si>
  <si>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</si>
  <si>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</si>
  <si>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</si>
  <si>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</si>
  <si>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</si>
  <si>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</si>
  <si>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</si>
  <si>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</si>
  <si>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</si>
  <si>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</si>
  <si>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</si>
  <si>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</si>
  <si>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</si>
  <si>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</si>
  <si>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</si>
  <si>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</si>
  <si>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</si>
  <si>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</si>
  <si>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</si>
  <si>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</si>
  <si>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</si>
  <si>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</si>
  <si>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</si>
  <si>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</si>
  <si>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</si>
  <si>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</si>
  <si>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</si>
  <si>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</si>
  <si>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</si>
  <si>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</si>
  <si>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</si>
  <si>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</si>
  <si>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</si>
  <si>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</si>
  <si>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</si>
  <si>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</si>
  <si>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</si>
  <si>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</si>
  <si>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</si>
  <si>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</si>
  <si>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</si>
  <si>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</si>
  <si>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</si>
  <si>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</si>
  <si>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</si>
  <si>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</si>
  <si>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</si>
  <si>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</si>
  <si>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</si>
  <si>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</si>
  <si>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</si>
  <si>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</si>
  <si>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</si>
  <si>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</si>
  <si>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</si>
  <si>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</si>
  <si>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</si>
  <si>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</si>
  <si>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</si>
  <si>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</si>
  <si>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</si>
  <si>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</si>
  <si>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</si>
  <si>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</si>
  <si>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</si>
  <si>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</si>
  <si>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</si>
  <si>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</si>
  <si>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</si>
  <si>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</si>
  <si>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</si>
  <si>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</si>
  <si>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</si>
  <si>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</si>
  <si>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</si>
  <si>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</si>
  <si>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</si>
  <si>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</si>
  <si>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</si>
  <si>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</si>
  <si>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</si>
  <si>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</si>
  <si>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</si>
  <si>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</si>
  <si>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</si>
  <si>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</si>
  <si>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</si>
  <si>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</si>
  <si>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</si>
  <si>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</si>
  <si>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</si>
  <si>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</si>
  <si>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</si>
  <si>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</si>
  <si>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</si>
  <si>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</si>
  <si>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</si>
  <si>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</si>
  <si>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</si>
  <si>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</si>
  <si>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</si>
  <si>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</si>
  <si>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</si>
  <si>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</si>
  <si>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</si>
  <si>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</si>
  <si>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</si>
  <si>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</si>
  <si>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</si>
  <si>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</si>
  <si>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</si>
  <si>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</si>
  <si>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</si>
  <si>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</si>
  <si>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</si>
  <si>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</si>
  <si>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</si>
  <si>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</si>
  <si>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</si>
  <si>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</si>
  <si>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</si>
  <si>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</si>
  <si>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</si>
  <si>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</si>
  <si>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</si>
  <si>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</si>
  <si>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</si>
  <si>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</si>
  <si>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</si>
  <si>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</si>
  <si>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</si>
  <si>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</si>
  <si>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</si>
  <si>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</si>
  <si>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</si>
  <si>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</si>
  <si>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</si>
  <si>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</si>
  <si>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</si>
  <si>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</si>
  <si>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</si>
  <si>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</si>
  <si>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</si>
  <si>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</si>
  <si>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</si>
  <si>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</si>
  <si>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</si>
  <si>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</si>
  <si>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</si>
  <si>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</si>
  <si>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</si>
  <si>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</si>
  <si>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</si>
  <si>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</si>
  <si>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</si>
  <si>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</si>
  <si>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</si>
  <si>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</si>
  <si>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</si>
  <si>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</si>
  <si>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</si>
  <si>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</si>
  <si>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</si>
  <si>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</si>
  <si>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</si>
  <si>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</si>
  <si>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</si>
  <si>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</si>
  <si>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</si>
  <si>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</si>
  <si>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</si>
  <si>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</si>
  <si>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</si>
  <si>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</si>
  <si>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</si>
  <si>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</si>
  <si>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</si>
  <si>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</si>
  <si>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</si>
  <si>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</si>
  <si>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</si>
  <si>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</si>
  <si>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</si>
  <si>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</si>
  <si>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</si>
  <si>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</si>
  <si>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</si>
  <si>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</si>
  <si>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</si>
  <si>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</si>
  <si>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</si>
  <si>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</si>
  <si>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</si>
  <si>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</si>
  <si>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</si>
  <si>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</si>
  <si>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</si>
  <si>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</si>
  <si>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</si>
  <si>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</si>
  <si>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</si>
  <si>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</si>
  <si>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</si>
  <si>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</si>
  <si>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</si>
  <si>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</si>
  <si>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</si>
  <si>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</si>
  <si>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</si>
  <si>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</si>
  <si>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</si>
  <si>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</si>
  <si>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</si>
  <si>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</si>
  <si>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</si>
  <si>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</si>
  <si>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</si>
  <si>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</si>
  <si>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</si>
  <si>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</si>
  <si>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</si>
  <si>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</si>
  <si>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</si>
  <si>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</si>
  <si>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</si>
  <si>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</si>
  <si>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</si>
  <si>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</si>
  <si>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</si>
  <si>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</si>
  <si>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</si>
  <si>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</si>
  <si>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</si>
  <si>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</si>
  <si>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</si>
  <si>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</si>
  <si>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</si>
  <si>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</si>
  <si>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</si>
  <si>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</si>
  <si>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</si>
  <si>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</si>
  <si>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</si>
  <si>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</si>
  <si>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</si>
  <si>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</si>
  <si>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</si>
  <si>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</si>
  <si>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</si>
  <si>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</si>
  <si>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</si>
  <si>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</si>
  <si>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</si>
  <si>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</si>
  <si>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</si>
  <si>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</si>
  <si>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</si>
  <si>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</si>
  <si>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</si>
  <si>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</si>
  <si>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</si>
  <si>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</si>
  <si>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</si>
  <si>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</si>
  <si>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</si>
  <si>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</si>
  <si>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</si>
  <si>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</si>
  <si>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</si>
  <si>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</si>
  <si>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</si>
  <si>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</si>
  <si>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</si>
  <si>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</si>
  <si>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</si>
  <si>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</si>
  <si>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</si>
  <si>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PCM-20251112-00001749</t>
  </si>
  <si>
    <t xml:space="preserve">ETA 70 mins </t>
  </si>
  <si>
    <t>TT-20251112-01277 // NA</t>
  </si>
  <si>
    <t>ETA 55 mins</t>
  </si>
  <si>
    <t>TT-20251112-00906 // NA</t>
  </si>
  <si>
    <t>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</si>
</sst>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310.7920355324095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45973.740461458336</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45973.740461458336</v>
      </c>
      <c r="H4" s="111"/>
      <c r="I4" s="109"/>
      <c r="J4" s="109"/>
      <c r="K4" s="113"/>
      <c r="L4" s="114" t="str">
        <f>IFERROR(VLOOKUP(#REF!,DB!A:I,9,0),"")</f>
        <v/>
      </c>
    </row>
    <row r="5" spans="1:15" ht="15" customHeight="1">
      <c r="A5" s="108"/>
      <c r="B5" s="109" t="str">
        <f>IFERROR(VLOOKUP(D5,DB!A:K,11,0),"")</f>
        <v/>
      </c>
      <c r="C5" s="109"/>
      <c r="D5" s="109"/>
      <c r="E5" s="110"/>
      <c r="F5" s="111"/>
      <c r="G5" s="112">
        <f t="shared" ca="1" si="0"/>
        <v>45973.740461458336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45973.740461458336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45973.740461458336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45973.740461458336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45973.740461458336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45973.740461458336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45973.740461458336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45973.740461458336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45973.740461458336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45973.740461458336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45973.740461458336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45973.740461458336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45973.740461458336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45973.740461458336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45973.740461458336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45973.740461458336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45973.740461458336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45973.740461458336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45973.740461458336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45973.740461458336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45973.740461458336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45973.740461458336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45973.740461458336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45973.740461458336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45973.740461458336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45973.740461458336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45973.740461458336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45973.740461458336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45973.740461458336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45973.740461458336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45973.740461458336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45973.740461458336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45973.740461458336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45973.740461458336</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45973.740461458336</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45973.740461458336</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45973.740461458336</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45973.740461458336</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45973.740461458336</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45973.740461458336</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45973.740461458336</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45973.740461458336</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45973.740461458336</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45973.740461458336</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45973.740461458336</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45973.740461458336</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45973.740461458336</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45973.740461458336</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45973.740461458336</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45973.740461458336</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45973.740461458336</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45973.740461458336</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45973.740461458336</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45973.740461458336</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45973.740461458336</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45973.740461458336</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45973.740461458336</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45973.740461458336</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45973.740461458336</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45973.740461458336</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45973.740461458336</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45973.740461458336</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45973.740461458336</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45973.740461458336</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45973.740461458336</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45973.740461458336</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45973.740461458336</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45973.740461458336</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45973.740461458336</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45973.740461458336</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45973.740461458336</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45973.740461458336</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45973.740461458336</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45973.740461458336</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45973.740461458336</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45973.740461458336</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45973.740461458336</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45973.740461458336</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45973.740461458336</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45973.740461458336</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45973.740461458336</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45973.740461458336</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45973.740461458336</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45973.740461458336</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45973.740461458336</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45973.740461458336</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45973.740461458336</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45973.740461458336</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45973.740461458336</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45973.740461458336</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45973.740461458336</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45973.740461458336</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45973.740461458336</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45973.740461458336</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45973.740461458336</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45973.740461458336</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45973.740461458336</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45973.740461458336</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45973.740461458336</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45973.740461458336</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45973.740461458336</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45973.740461458336</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45973.740461458336</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45973.740461458336</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45973.740461458336</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45973.740461458336</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45973.740461458336</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45973.740461458336</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45973.740461458336</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45973.740461458336</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45973.740461458336</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45973.740461458336</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45973.740461458336</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45973.740461458336</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45973.740461458336</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148.74062349537417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45973.740461458336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45973.740461458336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45973.740461458336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45973.740461458336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45973.740461458336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2"/>
        <v>45973.740461458336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45973.740461458336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45973.740461458336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45973.740461458336</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ca="1">IFERROR(NOW()-F13,"-")</f>
        <v>45973.740461458336</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45973.740461458336</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45973.740461458336</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45973.740461458336</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45973.740461458336</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45973.740461458336</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45973.740461458336</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45973.740461458336</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ca="1">IFERROR(NOW()-F21,"-")</f>
        <v>45973.740461458336</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45973.740461458336</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45973.740461458336</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45973.740461458336</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ca="1">IFERROR(NOW()-F25,"-")</f>
        <v>45973.740461458336</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ca="1">IFERROR(NOW()-F26,"-")</f>
        <v>45973.740461458336</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45973.740461458336</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45973.740461458336</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45973.740461458336</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45973.740461458336</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45973.740461458336</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45973.740461458336</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45973.740461458336</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45973.740461458336</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45973.740461458336</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45973.740461458336</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45973.740461458336</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45973.740461458336</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45973.740461458336</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45973.740461458336</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45973.740461458336</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45973.740461458336</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45973.740461458336</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45973.740461458336</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45973.740461458336</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45973.740461458336</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45973.740461458336</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45973.740461458336</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45973.740461458336</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45973.740461458336</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45973.740461458336</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45973.740461458336</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45973.740461458336</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45973.740461458336</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45973.740461458336</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45973.740461458336</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45973.740461458336</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45973.740461458336</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45973.740461458336</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45973.740461458336</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45973.740461458336</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ca="1">IFERROR(NOW()-F62,"-")</f>
        <v>45973.740461458336</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45973.740461458336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45973.740461458336</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45973.740461458336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45973.740461458336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45973.740461458336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45973.740461458336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45973.740461458336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45973.740461458336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45973.740461458336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45973.740461458336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45973.740461458336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45973.740461458336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45973.740461458336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45973.740461458336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45973.740461458336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45973.740461458336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45973.740461458336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45973.740461458336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45973.740461458336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45973.740461458336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45973.740461458336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45973.740461458336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45973.740461458336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45973.740461458336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45973.740461458336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45973.740461458336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45973.740461458336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45973.740461458336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45973.740461458336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45973.740461458336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45973.740461458336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45973.740461458336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45973.740461458336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45973.740461458336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45973.740461458336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45973.740461458336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45973.740461458336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45973.740461458336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45973.740461458336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45973.740461458336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45973.740461458336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45973.740461458336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45973.740461458336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45973.740461458336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45973.740461458336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45973.740461458336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45973.740461458336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45973.740461458336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45973.740461458336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45973.740461458336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45973.740461458336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45973.740461458336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45973.740461458336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45973.740461458336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45973.740461458336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45973.740461458336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45973.740461458336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45973.740461458336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45973.740461458336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45973.740461458336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45973.740461458336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45973.740461458336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45973.740461458336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45973.740461458336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45973.740461458336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45973.740461458336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45973.740461458336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45973.740461458336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45973.740461458336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45973.740461458336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45973.740461458336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45973.740461458336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45973.740461458336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45973.740461458336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45973.740461458336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45973.740461458336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45973.740461458336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45973.740461458336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45973.740461458336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45973.740461458336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45973.740461458336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45973.740461458336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45973.740461458336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45973.740461458336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45973.740461458336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45973.740461458336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45973.740461458336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45973.740461458336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45973.740461458336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45973.740461458336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45973.740461458336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45973.740461458336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45973.740461458336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45973.740461458336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45973.740461458336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45973.740461458336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45973.740461458336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45973.740461458336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45973.740461458336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45973.740461458336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45973.740461458336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45973.740461458336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45973.740461458336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45973.740461458336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45973.740461458336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45973.740461458336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45973.740461458336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45973.740461458336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45973.740461458336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45973.740461458336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45973.740461458336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45973.740461458336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45973.740461458336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45973.740461458336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45973.740461458336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45973.740461458336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45973.740461458336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45973.740461458336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45973.740461458336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45973.740461458336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45973.740461458336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45973.740461458336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45973.740461458336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45973.740461458336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45973.740461458336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45973.740461458336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45973.740461458336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45973.740461458336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45973.740461458336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45973.740461458336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45973.740461458336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45973.740461458336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45973.740461458336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45973.740461458336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45973.740461458336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45973.740461458336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45973.740461458336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45973.740461458336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45973.740461458336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45973.740461458336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45973.740461458336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45973.740461458336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45973.740461458336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45973.740461458336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45973.740461458336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45973.740461458336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45973.740461458336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45973.740461458336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45973.740461458336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45973.740461458336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45973.740461458336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45973.740461458336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45973.740461458336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45973.740461458336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45973.740461458336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45973.740461458336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45973.740461458336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45973.740461458336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45973.740461458336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45973.740461458336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45973.740461458336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45973.740461458336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45973.740461458336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45973.740461458336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45973.740461458336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45973.740461458336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45973.740461458336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45973.740461458336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45973.740461458336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45973.740461458336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45973.740461458336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45973.740461458336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45973.740461458336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45973.740461458336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45973.740461458336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45973.740461458336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45973.740461458336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45973.740461458336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45973.740461458336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45973.740461458336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45973.740461458336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45973.740461458336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45973.740461458336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45973.740461458336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45973.740461458336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45973.740461458336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45973.740461458336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45973.740461458336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45973.740461458336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45973.740461458336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45973.740461458336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45973.740461458336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45973.740461458336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45973.740461458336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45973.740461458336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45973.740461458336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45973.740461458336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45973.740461458336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45973.740461458336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45973.740461458336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45973.740461458336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45973.740461458336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45973.740461458336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45973.740461458336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45973.740461458336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45973.740461458336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45973.740461458336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45973.740461458336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45973.740461458336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45973.740461458336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45973.740461458336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45973.740461458336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45973.740461458336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45973.740461458336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45973.740461458336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45973.740461458336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45973.740461458336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45973.740461458336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45973.740461458336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45973.740461458336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45973.740461458336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45973.740461458336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45973.740461458336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45973.740461458336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45973.740461458336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45973.740461458336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45973.740461458336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45973.740461458336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45973.740461458336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45973.740461458336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45973.740461458336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45973.740461458336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45973.740461458336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45973.740461458336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45973.740461458336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45973.740461458336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45973.740461458336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45973.740461458336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45973.740461458336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45973.740461458336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45973.740461458336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45973.740461458336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45973.740461458336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45973.740461458336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45973.740461458336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45973.740461458336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45973.740461458336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45973.740461458336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45973.740461458336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45973.740461458336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45973.740461458336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45973.740461458336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45973.740461458336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45973.740461458336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45973.740461458336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45973.740461458336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45973.740461458336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45973.740461458336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45973.740461458336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45973.740461458336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45973.740461458336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45973.740461458336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45973.740461458336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45973.740461458336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45973.740461458336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45973.740461458336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45973.740461458336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45973.740461458336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45973.740461458336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45973.740461458336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45973.740461458336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45973.740461458336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45973.740461458336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45973.740461458336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45973.740461458336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45973.740461458336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45973.740461458336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45973.740461458336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45973.740461458336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45973.740461458336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45973.740461458336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45973.740461458336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45973.740461458336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45973.740461458336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45973.740461458336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45973.740461458336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45973.740461458336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45973.740461458336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45973.740461458336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45973.740461458336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45973.740461458336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45973.740461458336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45973.740461458336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45973.740461458336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45973.740461458336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45973.740461458336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45973.740461458336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45973.740461458336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45973.740461458336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45973.740461458336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45973.740461458336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45973.740461458336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45973.740461458336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45973.740461458336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45973.740461458336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45973.740461458336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45973.740461458336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45973.740461458336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45973.740461458336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45973.740461458336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45973.740461458336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45973.740461458336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45973.740461458336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45973.740461458336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45973.740461458336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45973.740461458336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45973.740461458336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45973.740461458336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45973.740461458336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45973.740461458336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45973.740461458336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45973.740461458336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45973.740461458336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45973.740461458336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45973.740461458336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45973.740461458336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45973.740461458336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45973.740461458336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45973.740461458336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45973.740461458336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45973.740461458336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45973.740461458336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45973.740461458336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45973.740461458336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45973.740461458336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45973.740461458336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45973.740461458336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45973.740461458336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45973.740461458336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45973.740461458336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45973.740461458336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45973.740461458336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45973.740461458336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45973.740461458336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45973.740461458336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45973.740461458336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45973.740461458336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45973.740461458336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45973.740461458336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45973.740461458336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45973.740461458336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45973.740461458336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45973.740461458336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45973.740461458336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45973.740461458336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45973.740461458336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45973.740461458336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45973.740461458336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45973.740461458336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45973.740461458336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45973.740461458336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45973.740461458336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45973.740461458336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45973.740461458336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45973.740461458336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45973.740461458336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45973.740461458336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45973.740461458336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45973.740461458336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45973.740461458336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45973.740461458336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45973.740461458336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45973.740461458336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45973.740461458336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45973.740461458336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45973.740461458336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45973.740461458336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45973.740461458336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45973.740461458336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45973.740461458336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45973.740461458336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45973.740461458336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45973.740461458336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45973.740461458336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45973.740461458336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45973.740461458336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45973.740461458336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45973.740461458336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45973.740461458336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45973.740461458336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45973.740461458336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45973.740461458336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45973.740461458336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45973.740461458336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45973.740461458336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45973.740461458336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45973.740461458336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45973.740461458336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45973.740461458336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45973.740461458336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45973.740461458336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45973.740461458336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45973.740461458336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45973.740461458336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45973.740461458336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45973.740461458336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45973.740461458336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45973.740461458336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45973.740461458336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45973.740461458336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45973.740461458336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45973.740461458336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45973.740461458336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45973.740461458336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45973.740461458336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45973.740461458336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45973.740461458336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45973.740461458336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45973.740461458336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45973.740461458336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45973.740461458336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45973.740461458336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45973.740461458336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45973.740461458336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45973.740461458336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45973.740461458336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45973.740461458336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45973.740461458336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45973.740461458336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45973.740461458336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45973.740461458336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45973.740461458336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45973.740461458336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45973.740461458336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45973.740461458336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45973.740461458336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45973.740461458336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45973.740461458336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45973.740461458336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45973.740461458336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45973.740461458336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45973.740461458336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45973.740461458336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45973.740461458336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45973.740461458336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45973.740461458336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45973.740461458336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45973.740461458336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45973.740461458336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45973.740461458336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45973.740461458336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45973.740461458336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45973.740461458336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45973.740461458336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45973.740461458336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45973.740461458336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45973.740461458336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45973.740461458336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45973.740461458336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45973.740461458336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45973.740461458336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45973.740461458336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45973.740461458336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45973.740461458336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45973.740461458336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45973.740461458336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45973.740461458336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45973.740461458336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45973.740461458336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45973.740461458336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45973.740461458336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45973.740461458336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45973.740461458336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45973.740461458336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45973.740461458336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45973.740461458336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45973.740461458336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45973.740461458336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45973.740461458336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45973.740461458336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45973.740461458336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45973.740461458336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45973.740461458336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45973.740461458336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45973.740461458336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45973.740461458336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45973.740461458336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45973.740461458336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45973.740461458336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45973.740461458336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45973.740461458336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45973.740461458336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45973.740461458336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45973.740461458336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45973.740461458336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45973.740461458336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45973.740461458336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45973.740461458336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45973.740461458336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45973.740461458336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45973.740461458336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45973.740461458336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45973.740461458336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45973.740461458336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45973.740461458336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45973.740461458336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45973.740461458336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45973.740461458336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45973.740461458336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45973.740461458336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45973.740461458336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45973.740461458336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45973.740461458336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45973.740461458336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45973.740461458336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45973.740461458336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45973.740461458336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45973.740461458336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45973.740461458336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45973.740461458336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45973.740461458336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45973.740461458336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45973.740461458336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45973.740461458336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45973.740461458336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45973.740461458336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45973.740461458336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45973.740461458336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45973.740461458336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45973.740461458336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45973.740461458336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45973.740461458336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45973.740461458336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45973.740461458336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45973.740461458336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45973.740461458336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45973.740461458336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45973.740461458336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45973.740461458336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45973.740461458336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45973.740461458336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45973.740461458336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45973.740461458336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45973.740461458336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45973.740461458336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45973.740461458336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45973.740461458336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45973.740461458336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45973.740461458336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45973.740461458336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45973.740461458336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45973.740461458336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45973.740461458336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45973.740461458336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45973.740461458336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45973.740461458336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45973.740461458336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45973.740461458336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45973.740461458336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45973.740461458336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45973.740461458336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45973.740461458336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45973.740461458336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45973.740461458336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45973.740461458336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45973.740461458336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45973.740461458336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45973.740461458336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45973.740461458336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45973.740461458336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45973.740461458336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45973.740461458336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45973.740461458336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45973.740461458336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45973.740461458336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45973.740461458336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45973.740461458336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45973.740461458336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45973.740461458336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45973.740461458336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45973.740461458336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45973.740461458336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45973.740461458336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45973.740461458336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45973.740461458336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45973.740461458336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45973.740461458336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45973.740461458336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45973.740461458336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45973.740461458336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45973.740461458336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45973.740461458336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45973.740461458336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45973.740461458336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45973.740461458336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45973.740461458336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45973.740461458336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45973.740461458336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45973.740461458336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45973.740461458336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45973.740461458336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45973.740461458336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45973.740461458336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45973.740461458336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45973.740461458336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45973.740461458336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45973.740461458336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45973.740461458336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45973.740461458336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45973.740461458336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45973.740461458336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45973.740461458336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45973.740461458336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45973.740461458336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45973.740461458336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45973.740461458336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45973.740461458336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45973.740461458336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45973.740461458336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45973.740461458336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45973.740461458336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45973.740461458336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45973.740461458336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45973.740461458336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45973.740461458336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45973.740461458336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45973.740461458336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45973.740461458336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45973.740461458336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45973.740461458336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45973.740461458336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45973.740461458336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45973.740461458336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45973.740461458336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45973.740461458336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45973.740461458336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45973.740461458336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45973.740461458336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45973.740461458336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45973.740461458336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45973.740461458336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45973.740461458336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45973.740461458336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45973.740461458336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45973.740461458336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45973.740461458336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45973.740461458336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45973.740461458336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45973.740461458336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45973.740461458336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45973.740461458336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45973.740461458336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45973.740461458336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45973.740461458336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45973.740461458336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45973.740461458336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45973.740461458336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45973.740461458336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45973.740461458336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45973.740461458336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45973.740461458336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45973.740461458336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45973.740461458336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45973.740461458336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45973.740461458336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45973.740461458336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45973.740461458336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45973.740461458336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45973.740461458336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45973.740461458336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45973.740461458336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45973.740461458336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45973.740461458336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45973.740461458336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45973.740461458336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45973.740461458336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45973.740461458336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45973.740461458336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45973.740461458336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45973.740461458336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45973.740461458336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45973.740461458336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45973.740461458336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45973.740461458336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45973.740461458336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45973.740461458336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45973.740461458336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45973.740461458336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45973.740461458336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45973.740461458336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45973.740461458336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45973.740461458336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45973.740461458336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45973.740461458336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45973.740461458336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45973.740461458336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45973.740461458336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45973.740461458336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45973.740461458336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45973.740461458336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45973.740461458336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45973.740461458336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45973.740461458336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45973.740461458336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45973.740461458336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45973.740461458336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45973.740461458336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45973.740461458336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45973.740461458336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45973.740461458336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45973.740461458336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45973.740461458336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45973.740461458336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45973.740461458336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45973.740461458336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45973.740461458336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45973.740461458336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45973.740461458336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45973.740461458336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45973.740461458336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45973.740461458336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45973.740461458336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45973.740461458336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45973.740461458336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45973.740461458336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45973.740461458336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45973.740461458336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45973.740461458336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45973.740461458336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45973.740461458336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45973.740461458336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45973.740461458336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45973.740461458336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45973.740461458336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45973.740461458336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45973.740461458336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45973.740461458336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45973.740461458336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45973.740461458336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45973.740461458336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45973.740461458336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45973.740461458336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45973.740461458336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45973.740461458336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45973.740461458336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45973.740461458336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45973.740461458336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45973.740461458336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45973.740461458336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45973.740461458336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45973.740461458336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45973.740461458336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45973.740461458336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45973.740461458336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45973.740461458336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45973.740461458336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45973.740461458336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45973.740461458336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45973.740461458336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45973.740461458336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45973.740461458336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45973.740461458336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45973.740461458336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45973.740461458336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45973.740461458336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45973.740461458336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45973.740461458336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45973.740461458336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45973.740461458336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45973.740461458336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45973.740461458336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45973.740461458336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45973.740461458336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45973.740461458336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45973.740461458336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45973.740461458336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45973.740461458336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45973.740461458336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45973.740461458336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45973.740461458336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45973.740461458336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45973.740461458336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45973.740461458336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45973.740461458336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45973.740461458336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45973.740461458336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45973.740461458336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45973.740461458336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45973.740461458336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45973.740461458336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45973.740461458336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45973.740461458336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45973.740461458336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45973.740461458336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45973.740461458336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45973.740461458336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45973.740461458336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45973.740461458336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45973.740461458336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45973.740461458336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45973.740461458336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45973.740461458336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45973.740461458336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45973.740461458336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45973.740461458336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45973.740461458336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45973.740461458336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45973.740461458336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45973.740461458336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45973.740461458336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45973.740461458336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45973.740461458336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45973.740461458336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45973.740461458336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45973.740461458336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45973.740461458336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45973.740461458336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45973.740461458336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45973.740461458336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45973.740461458336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45973.740461458336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45973.740461458336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45973.740461458336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45973.740461458336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45973.740461458336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45973.740461458336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45973.740461458336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45973.740461458336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45973.740461458336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45973.740461458336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45973.740461458336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45973.740461458336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45973.740461458336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45973.740461458336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45973.740461458336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45973.740461458336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45973.740461458336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45973.740461458336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45973.740461458336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45973.740461458336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45973.740461458336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45973.740461458336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45973.740461458336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45973.740461458336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45973.740461458336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45973.740461458336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45973.740461458336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45973.740461458336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45973.740461458336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45973.740461458336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45973.740461458336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45973.740461458336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45973.740461458336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45973.740461458336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45973.740461458336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45973.740461458336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45973.740461458336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45973.740461458336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45973.740461458336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45973.740461458336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45973.740461458336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45973.740461458336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45973.740461458336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45973.740461458336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45973.740461458336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45973.740461458336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45973.740461458336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45973.740461458336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45973.740461458336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45973.740461458336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45973.740461458336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45973.740461458336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45973.740461458336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45973.740461458336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45973.740461458336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45973.740461458336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45973.740461458336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45973.740461458336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45973.740461458336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45973.740461458336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45973.740461458336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45973.740461458336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45973.740461458336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45973.740461458336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45973.740461458336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45973.740461458336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45973.740461458336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45973.740461458336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45973.740461458336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45973.740461458336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45973.740461458336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45973.740461458336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45973.740461458336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45973.740461458336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45973.740461458336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45973.740461458336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45973.740461458336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45973.740461458336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45973.740461458336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45973.740461458336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45973.740461458336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45973.740461458336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45973.740461458336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45973.740461458336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45973.740461458336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45973.740461458336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45973.740461458336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45973.740461458336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45973.740461458336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45973.740461458336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45973.740461458336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45973.740461458336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45973.740461458336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45973.740461458336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45973.740461458336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45973.740461458336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45973.740461458336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45973.740461458336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45973.740461458336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45973.740461458336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45973.740461458336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45973.740461458336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45973.740461458336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45973.740461458336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45973.740461458336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45973.740461458336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45973.740461458336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45973.740461458336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45973.740461458336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45973.740461458336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45973.740461458336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45973.740461458336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45973.740461458336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45973.740461458336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45973.740461458336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45973.740461458336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45973.740461458336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45973.740461458336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45973.740461458336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45973.740461458336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45973.740461458336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45973.740461458336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45973.740461458336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45973.740461458336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45973.740461458336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45973.740461458336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45973.740461458336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45973.740461458336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45973.740461458336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45973.740461458336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45973.740461458336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45973.740461458336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45973.740461458336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45973.740461458336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45973.740461458336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45973.740461458336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45973.740461458336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45973.740461458336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45973.740461458336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45973.740461458336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45973.740461458336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45973.740461458336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45973.740461458336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45973.740461458336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45973.740461458336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45973.740461458336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45973.740461458336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45973.740461458336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45973.740461458336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45973.740461458336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45973.740461458336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45973.740461458336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45973.740461458336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45973.740461458336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45973.740461458336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45973.740461458336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45973.740461458336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45973.740461458336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45973.740461458336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45973.740461458336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45973.740461458336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45973.740461458336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45973.740461458336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45973.740461458336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45973.740461458336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45973.740461458336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45973.740461458336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45973.740461458336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45973.740461458336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45973.740461458336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45973.740461458336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45973.740461458336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45973.740461458336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45973.740461458336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45973.740461458336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45973.740461458336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45973.740461458336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45973.740461458336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45973.740461458336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45973.740461458336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45973.740461458336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45973.740461458336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45973.740461458336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45973.740461458336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45973.740461458336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45973.740461458336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45973.740461458336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45973.740461458336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45973.740461458336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45973.740461458336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45973.740461458336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45973.740461458336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45973.740461458336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45973.740461458336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45973.740461458336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45973.740461458336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45973.740461458336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45973.740461458336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45973.740461458336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45973.740461458336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45973.740461458336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45973.740461458336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45973.740461458336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45973.740461458336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45973.740461458336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45973.740461458336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45973.740461458336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45973.740461458336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45973.740461458336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45973.740461458336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45973.740461458336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45973.740461458336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45973.740461458336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45973.740461458336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45973.740461458336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45973.740461458336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45973.740461458336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45973.740461458336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45973.740461458336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45973.740461458336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45973.740461458336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45973.740461458336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45973.740461458336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270.25974386573944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45973.740461458336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45973.740461458336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45973.740461458336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45973.740461458336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45973.740461458336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45973.740461458336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45973.740461458336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45973.740461458336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45973.740461458336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45973.740461458336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45973.740461458336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45973.740461458336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45973.740461458336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45973.740461458336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45973.740461458336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45973.740461458336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45973.740461458336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45973.740461458336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45973.740461458336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45973.740461458336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45973.740461458336</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45973.740461458336</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45973.740461458336</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45973.740461458336</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45973.740461458336</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45973.740461458336</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45973.740461458336</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45973.740461458336</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ca="1">IFERROR(NOW()-F31,"")</f>
        <v>45973.740461458336</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45973.740461458336</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45973.740461458336</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ca="1">IFERROR(NOW()-F34,"")</f>
        <v>45973.740461458336</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81.908401273147319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47.551584143518994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9" ca="1" si="1">IFERROR(NOW()-F4,"")</f>
        <v>25.079350347223226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45973.740461458336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45973.740461458336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45973.740461458336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45973.740461458336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45973.740461458336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45973.740461458336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45973.740461458336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45973.740461458336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45973.740461458336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45973.740461458336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45973.740461458336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45973.740461458336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45973.740461458336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45973.740461458336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45973.740461458336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45973.740461458336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45973.740461458336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45973.740461458336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45973.740461458336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45973.740461458336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45973.740461458336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45973.740461458336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45973.740461458336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45973.740461458336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45973.740461458336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45973.740461458336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45973.740461458336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45973.740461458336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45973.740461458336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45973.740461458336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45973.740461458336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45973.740461458336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45973.740461458336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45973.740461458336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45973.740461458336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45973.740461458336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45973.740461458336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45973.740461458336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45973.740461458336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45973.740461458336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45973.740461458336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45973.740461458336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45973.740461458336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45973.740461458336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45973.740461458336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45973.740461458336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45973.740461458336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45973.740461458336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45973.740461458336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45973.740461458336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45973.740461458336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45973.740461458336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45973.740461458336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45973.740461458336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45973.740461458336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45973.740461458336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45973.740461458336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45973.740461458336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45973.740461458336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45973.740461458336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45973.740461458336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45973.740461458336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45973.740461458336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45973.740461458336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45973.740461458336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45973.740461458336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45973.740461458336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45973.740461458336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45973.740461458336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45973.740461458336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45973.740461458336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45973.740461458336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45973.740461458336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45973.740461458336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45973.740461458336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45973.740461458336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45973.740461458336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45973.740461458336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45973.740461458336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45973.740461458336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45973.740461458336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45973.740461458336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45973.740461458336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45973.740461458336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45973.740461458336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45973.740461458336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45973.740461458336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45973.740461458336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45973.740461458336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45973.740461458336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45973.740461458336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45973.740461458336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45973.740461458336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45973.740461458336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45973.740461458336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45973.740461458336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45973.740461458336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45973.740461458336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45973.740461458336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45973.740461458336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45973.740461458336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45973.740461458336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45973.740461458336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45973.740461458336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45973.740461458336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45973.740461458336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45973.740461458336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45973.740461458336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45973.740461458336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45973.740461458336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45973.740461458336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45973.740461458336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45973.740461458336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45973.740461458336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45973.740461458336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45973.740461458336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45973.740461458336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45973.740461458336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45973.740461458336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45973.740461458336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45973.740461458336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45973.740461458336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45973.740461458336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45973.740461458336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45973.740461458336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45973.740461458336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45973.740461458336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45973.740461458336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45973.740461458336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45973.740461458336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45973.740461458336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45973.740461458336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45973.740461458336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45973.740461458336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45973.740461458336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45973.740461458336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45973.740461458336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45973.740461458336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45973.740461458336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45973.740461458336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45973.740461458336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45973.740461458336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45973.740461458336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45973.740461458336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45973.740461458336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45973.740461458336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45973.740461458336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45973.740461458336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45973.740461458336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45973.740461458336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45973.740461458336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45973.740461458336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45973.740461458336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45973.740461458336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45973.740461458336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45973.740461458336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45973.740461458336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45973.740461458336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45973.740461458336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45973.740461458336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45973.740461458336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45973.740461458336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45973.740461458336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45973.740461458336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45973.740461458336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45973.740461458336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45973.740461458336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45973.740461458336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45973.740461458336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45973.740461458336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45973.740461458336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45973.740461458336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45973.740461458336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45973.740461458336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45973.740461458336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45973.740461458336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45973.740461458336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45973.740461458336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45973.740461458336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45973.740461458336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45973.740461458336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45973.740461458336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45973.740461458336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45973.740461458336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45973.740461458336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45973.740461458336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45973.740461458336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45973.740461458336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45973.740461458336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45973.740461458336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45973.740461458336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45973.740461458336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45973.740461458336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45973.740461458336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45973.740461458336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45973.740461458336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45973.740461458336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45973.740461458336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45973.740461458336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45973.740461458336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45973.740461458336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45973.740461458336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45973.740461458336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45973.740461458336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45973.740461458336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45973.740461458336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45973.740461458336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45973.740461458336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45973.740461458336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45973.740461458336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45973.740461458336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45973.740461458336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45973.740461458336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45973.740461458336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45973.740461458336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45973.740461458336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45973.740461458336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45973.740461458336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45973.740461458336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45973.740461458336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45973.740461458336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45973.740461458336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45973.740461458336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45973.740461458336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45973.740461458336</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39117</v>
      </c>
      <c r="B2" s="141" t="str">
        <f>IFERROR(VLOOKUP(D2,DB!A:K,11,0),"")</f>
        <v>R6</v>
      </c>
      <c r="C2" s="142">
        <v>1</v>
      </c>
      <c r="D2" s="141" t="s">
        <v>30913</v>
      </c>
      <c r="E2" s="124" t="s">
        <v>39021</v>
      </c>
      <c r="F2" s="161">
        <v>45973.331250000003</v>
      </c>
      <c r="G2" s="105">
        <f t="shared" ref="G2:G53" ca="1" si="0">IFERROR(NOW()-F2,"-")</f>
        <v>0.40921145833272021</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2</v>
      </c>
      <c r="D3" s="141" t="s">
        <v>30160</v>
      </c>
      <c r="E3" s="124" t="s">
        <v>39021</v>
      </c>
      <c r="F3" s="143">
        <v>45973.697500000002</v>
      </c>
      <c r="G3" s="105">
        <f t="shared" ca="1" si="0"/>
        <v>4.2961458333593328E-2</v>
      </c>
      <c r="H3" s="143">
        <v>45973.679814814815</v>
      </c>
      <c r="I3" s="141" t="str">
        <f>IFERROR(VLOOKUP(D3,DB!A:F,6,0),"")</f>
        <v>SCECO</v>
      </c>
      <c r="J3" s="141" t="str">
        <f>IFERROR(VLOOKUP(D3,DB!A:G,7,0),"")</f>
        <v>Vandalized</v>
      </c>
      <c r="K3" s="144" t="s">
        <v>39120</v>
      </c>
      <c r="L3" s="145" t="str">
        <f>IFERROR(VLOOKUP(D3,DB!A:I,9,0),"")</f>
        <v>Latis</v>
      </c>
    </row>
    <row r="4" spans="1:16382" ht="31.5" customHeight="1">
      <c r="A4" s="140" t="s">
        <v>39121</v>
      </c>
      <c r="B4" s="141" t="str">
        <f>IFERROR(VLOOKUP(D4,DB!A:K,11,0),"")</f>
        <v>R6</v>
      </c>
      <c r="C4" s="142">
        <v>2</v>
      </c>
      <c r="D4" s="141" t="s">
        <v>29104</v>
      </c>
      <c r="E4" s="124" t="s">
        <v>39021</v>
      </c>
      <c r="F4" s="143"/>
      <c r="G4" s="105">
        <f t="shared" ca="1" si="0"/>
        <v>45973.740461458336</v>
      </c>
      <c r="H4" s="143">
        <v>45973.716180555559</v>
      </c>
      <c r="I4" s="141" t="str">
        <f>IFERROR(VLOOKUP(D4,DB!A:F,6,0),"")</f>
        <v>SCECO</v>
      </c>
      <c r="J4" s="141" t="str">
        <f>IFERROR(VLOOKUP(D4,DB!A:G,7,0),"")</f>
        <v>Vandalized+No BB Design</v>
      </c>
      <c r="K4" s="144" t="s">
        <v>39122</v>
      </c>
      <c r="L4" s="145" t="str">
        <f>IFERROR(VLOOKUP(D4,DB!A:I,9,0),"")</f>
        <v>Latis</v>
      </c>
    </row>
    <row r="5" spans="1:16382" ht="31.5" customHeight="1">
      <c r="A5" s="140" t="s">
        <v>39123</v>
      </c>
      <c r="B5" s="141" t="str">
        <f>IFERROR(VLOOKUP(D5,DB!A:K,11,0),"")</f>
        <v>R6</v>
      </c>
      <c r="C5" s="142">
        <v>1</v>
      </c>
      <c r="D5" s="141" t="s">
        <v>33892</v>
      </c>
      <c r="E5" s="124" t="s">
        <v>39021</v>
      </c>
      <c r="F5" s="143"/>
      <c r="G5" s="105">
        <f t="shared" ca="1" si="0"/>
        <v>45973.740461458336</v>
      </c>
      <c r="H5" s="143">
        <v>45973.719421296293</v>
      </c>
      <c r="I5" s="141" t="str">
        <f>IFERROR(VLOOKUP(D5,DB!A:F,6,0),"")</f>
        <v>SCECO</v>
      </c>
      <c r="J5" s="141" t="str">
        <f>IFERROR(VLOOKUP(D5,DB!A:G,7,0),"")</f>
        <v>Vandalized+No BB Design</v>
      </c>
      <c r="K5" s="144" t="s">
        <v>39124</v>
      </c>
      <c r="L5" s="145" t="str">
        <f>IFERROR(VLOOKUP(D5,DB!A:I,9,0),"")</f>
        <v>Latis</v>
      </c>
    </row>
    <row r="6" spans="1:16382" ht="31.5" customHeight="1">
      <c r="A6" s="140"/>
      <c r="B6" s="141" t="str">
        <f>IFERROR(VLOOKUP(D6,DB!A:K,11,0),"")</f>
        <v/>
      </c>
      <c r="C6" s="142"/>
      <c r="D6" s="141"/>
      <c r="E6" s="124"/>
      <c r="F6" s="143"/>
      <c r="G6" s="105">
        <f t="shared" ca="1" si="0"/>
        <v>45973.740461458336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45973.740461458336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45973.740461458336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45973.740461458336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45973.740461458336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45973.740461458336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45973.740461458336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45973.740461458336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45973.740461458336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45973.740461458336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45973.740461458336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45973.740461458336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45973.740461458336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45973.740461458336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45973.740461458336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45973.740461458336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45973.740461458336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45973.740461458336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45973.740461458336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45973.740461458336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45973.740461458336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45973.740461458336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45973.740461458336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45973.740461458336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45973.740461458336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45973.740461458336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45973.740461458336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45973.740461458336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45973.740461458336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45973.740461458336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45973.740461458336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45973.740461458336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45973.740461458336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45973.740461458336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45973.740461458336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45973.740461458336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45973.740461458336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45973.740461458336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45973.740461458336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45973.740461458336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45973.740461458336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45973.740461458336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45973.740461458336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45973.740461458336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45973.740461458336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45973.740461458336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45973.740461458336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45973.740461458336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45973.740461458336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45973.740461458336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45973.740461458336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45973.740461458336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45973.740461458336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45973.740461458336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45973.740461458336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45973.740461458336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45973.740461458336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45973.740461458336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45973.740461458336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45973.740461458336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45973.740461458336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45973.740461458336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45973.740461458336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45973.740461458336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45973.740461458336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45973.740461458336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45973.740461458336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45973.740461458336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45973.740461458336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45973.740461458336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45973.740461458336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45973.740461458336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45973.740461458336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45973.740461458336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45973.740461458336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45973.740461458336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45973.740461458336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45973.740461458336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45973.740461458336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45973.740461458336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45973.740461458336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45973.740461458336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45973.740461458336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45973.740461458336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45973.740461458336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45973.740461458336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45973.740461458336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45973.740461458336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45973.740461458336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45973.740461458336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45973.740461458336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45973.740461458336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45973.740461458336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45973.740461458336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45973.740461458336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45973.740461458336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45973.740461458336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45973.740461458336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45973.740461458336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45973.740461458336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45973.740461458336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45973.740461458336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45973.740461458336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45973.740461458336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45973.740461458336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45973.740461458336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45973.740461458336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45973.740461458336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45973.740461458336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45973.740461458336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45973.740461458336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45973.740461458336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45973.740461458336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45973.740461458336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45973.740461458336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45973.740461458336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45973.740461458336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45973.740461458336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45973.740461458336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45973.740461458336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45973.740461458336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45973.740461458336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45973.740461458336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45973.740461458336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45973.740461458336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45973.740461458336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45973.740461458336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45973.740461458336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45973.740461458336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45973.740461458336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45973.740461458336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45973.740461458336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45973.740461458336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45973.740461458336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45973.740461458336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45973.740461458336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45973.740461458336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45973.740461458336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45973.740461458336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45973.740461458336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45973.740461458336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45973.740461458336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45973.740461458336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45973.740461458336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45973.740461458336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45973.740461458336</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