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22" documentId="13_ncr:1_{F6CB121F-512D-4AA6-A0C1-0FB36C537598}" xr6:coauthVersionLast="47" xr6:coauthVersionMax="47" xr10:uidLastSave="{4226C8D6-D0B1-4890-B5C1-3E00758498FD}"/>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<sst xmlns="http://schemas.openxmlformats.org/spreadsheetml/2006/main" count="180298" uniqueCount="39132">
  <si>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</si>
  <si>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</si>
  <si>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</si>
  <si>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</si>
  <si>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</si>
  <si>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</si>
  <si>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</si>
  <si>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</si>
  <si>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</si>
  <si>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</si>
  <si>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</si>
  <si>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</si>
  <si>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</si>
  <si>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</si>
  <si>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</si>
  <si>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</si>
  <si>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</si>
  <si>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</si>
  <si>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</si>
  <si>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</si>
  <si>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</si>
  <si>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</si>
  <si>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</si>
  <si>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</si>
  <si>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</si>
  <si>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</si>
  <si>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</si>
  <si>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</si>
  <si>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</si>
  <si>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</si>
  <si>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</si>
  <si>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</si>
  <si>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</si>
  <si>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</si>
  <si>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</si>
  <si>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</si>
  <si>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</si>
  <si>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</si>
  <si>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</si>
  <si>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</si>
  <si>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</si>
  <si>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</si>
  <si>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</si>
  <si>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</si>
  <si>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</si>
  <si>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</si>
  <si>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</si>
  <si>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</si>
  <si>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</si>
  <si>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</si>
  <si>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</si>
  <si>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</si>
  <si>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</si>
  <si>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</si>
  <si>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</si>
  <si>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</si>
  <si>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</si>
  <si>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</si>
  <si>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</si>
  <si>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</si>
  <si>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</si>
  <si>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</si>
  <si>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</si>
  <si>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</si>
  <si>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</si>
  <si>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</si>
  <si>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</si>
  <si>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</si>
  <si>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</si>
  <si>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</si>
  <si>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</si>
  <si>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</si>
  <si>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</si>
  <si>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</si>
  <si>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</si>
  <si>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</si>
  <si>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</si>
  <si>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</si>
  <si>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</si>
  <si>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</si>
  <si>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</si>
  <si>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</si>
  <si>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</si>
  <si>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</si>
  <si>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</si>
  <si>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</si>
  <si>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</si>
  <si>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</si>
  <si>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</si>
  <si>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</si>
  <si>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</si>
  <si>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</si>
  <si>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</si>
  <si>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</si>
  <si>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</si>
  <si>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</si>
  <si>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</si>
  <si>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</si>
  <si>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</si>
  <si>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</si>
  <si>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</si>
  <si>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</si>
  <si>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</si>
  <si>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</si>
  <si>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</si>
  <si>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</si>
  <si>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</si>
  <si>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</si>
  <si>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</si>
  <si>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</si>
  <si>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</si>
  <si>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</si>
  <si>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</si>
  <si>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</si>
  <si>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</si>
  <si>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</si>
  <si>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</si>
  <si>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</si>
  <si>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</si>
  <si>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</si>
  <si>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</si>
  <si>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</si>
  <si>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</si>
  <si>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</si>
  <si>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</si>
  <si>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</si>
  <si>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</si>
  <si>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</si>
  <si>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</si>
  <si>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</si>
  <si>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</si>
  <si>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</si>
  <si>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</si>
  <si>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</si>
  <si>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</si>
  <si>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</si>
  <si>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</si>
  <si>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</si>
  <si>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</si>
  <si>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</si>
  <si>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</si>
  <si>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</si>
  <si>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</si>
  <si>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</si>
  <si>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</si>
  <si>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</si>
  <si>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</si>
  <si>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</si>
  <si>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</si>
  <si>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</si>
  <si>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</si>
  <si>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</si>
  <si>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</si>
  <si>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</si>
  <si>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</si>
  <si>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</si>
  <si>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</si>
  <si>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</si>
  <si>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</si>
  <si>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</si>
  <si>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</si>
  <si>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</si>
  <si>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</si>
  <si>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</si>
  <si>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</si>
  <si>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</si>
  <si>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</si>
  <si>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</si>
  <si>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</si>
  <si>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</si>
  <si>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</si>
  <si>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</si>
  <si>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</si>
  <si>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</si>
  <si>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</si>
  <si>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</si>
  <si>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</si>
  <si>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</si>
  <si>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</si>
  <si>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</si>
  <si>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</si>
  <si>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</si>
  <si>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</si>
  <si>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</si>
  <si>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</si>
  <si>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</si>
  <si>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</si>
  <si>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</si>
  <si>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</si>
  <si>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</si>
  <si>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</si>
  <si>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</si>
  <si>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</si>
  <si>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</si>
  <si>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</si>
  <si>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</si>
  <si>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</si>
  <si>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</si>
  <si>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</si>
  <si>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</si>
  <si>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</si>
  <si>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</si>
  <si>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</si>
  <si>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</si>
  <si>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</si>
  <si>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</si>
  <si>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</si>
  <si>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</si>
  <si>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</si>
  <si>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</si>
  <si>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</si>
  <si>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</si>
  <si>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</si>
  <si>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</si>
  <si>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</si>
  <si>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</si>
  <si>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</si>
  <si>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</si>
  <si>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</si>
  <si>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</si>
  <si>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</si>
  <si>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</si>
  <si>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</si>
  <si>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</si>
  <si>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</si>
  <si>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</si>
  <si>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</si>
  <si>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</si>
  <si>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</si>
  <si>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</si>
  <si>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</si>
  <si>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</si>
  <si>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</si>
  <si>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</si>
  <si>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</si>
  <si>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</si>
  <si>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</si>
  <si>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</si>
  <si>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</si>
  <si>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</si>
  <si>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</si>
  <si>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</si>
  <si>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</si>
  <si>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</si>
  <si>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</si>
  <si>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</si>
  <si>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</si>
  <si>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</si>
  <si>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</si>
  <si>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</si>
  <si>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</si>
  <si>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</si>
  <si>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</si>
  <si>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</si>
  <si>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</si>
  <si>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</si>
  <si>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</si>
  <si>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</si>
  <si>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</si>
  <si>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</si>
  <si>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</si>
  <si>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</si>
  <si>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</si>
  <si>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</si>
  <si>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</si>
  <si>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</si>
  <si>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</si>
  <si>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</si>
  <si>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</si>
  <si>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</si>
  <si>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</si>
  <si>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</si>
  <si>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</si>
  <si>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</si>
  <si>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</si>
  <si>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</si>
  <si>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</si>
  <si>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</si>
  <si>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</si>
  <si>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</si>
  <si>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</si>
  <si>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</si>
  <si>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</si>
  <si>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</si>
  <si>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</si>
  <si>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</si>
  <si>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</si>
  <si>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</si>
  <si>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</si>
  <si>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</si>
  <si>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</si>
  <si>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</si>
  <si>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</si>
  <si>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</si>
  <si>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</si>
  <si>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</si>
  <si>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</si>
  <si>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</si>
  <si>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</si>
  <si>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</si>
  <si>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</si>
  <si>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</si>
  <si>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</si>
  <si>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</si>
  <si>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</si>
  <si>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</si>
  <si>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</si>
  <si>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</si>
  <si>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</si>
  <si>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</si>
  <si>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</si>
  <si>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</si>
  <si>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</si>
  <si>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</si>
  <si>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</si>
  <si>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</si>
  <si>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</si>
  <si>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</si>
  <si>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</si>
  <si>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</si>
  <si>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</si>
  <si>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</si>
  <si>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</si>
  <si>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</si>
  <si>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</si>
  <si>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</si>
  <si>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</si>
  <si>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</si>
  <si>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</si>
  <si>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</si>
  <si>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</si>
  <si>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</si>
  <si>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</si>
  <si>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</si>
  <si>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</si>
  <si>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</si>
  <si>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</si>
  <si>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</si>
  <si>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</si>
  <si>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</si>
  <si>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</si>
  <si>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</si>
  <si>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</si>
  <si>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</si>
  <si>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</si>
  <si>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</si>
  <si>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</si>
  <si>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</si>
  <si>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</si>
  <si>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</si>
  <si>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</si>
  <si>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</si>
  <si>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</si>
  <si>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</si>
  <si>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</si>
  <si>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</si>
  <si>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</si>
  <si>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</si>
  <si>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</si>
  <si>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</si>
  <si>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</si>
  <si>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</si>
  <si>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</si>
  <si>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</si>
  <si>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</si>
  <si>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</si>
  <si>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</si>
  <si>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</si>
  <si>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</si>
  <si>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</si>
  <si>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</si>
  <si>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</si>
  <si>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</si>
  <si>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</si>
  <si>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</si>
  <si>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</si>
  <si>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</si>
  <si>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</si>
  <si>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</si>
  <si>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</si>
  <si>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</si>
  <si>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</si>
  <si>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</si>
  <si>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</si>
  <si>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</si>
  <si>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</si>
  <si>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</si>
  <si>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</si>
  <si>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</si>
  <si>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</si>
  <si>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</si>
  <si>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</si>
  <si>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</si>
  <si>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</si>
  <si>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</si>
  <si>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</si>
  <si>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</si>
  <si>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</si>
  <si>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</si>
  <si>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</si>
  <si>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</si>
  <si>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</si>
  <si>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</si>
  <si>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</si>
  <si>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</si>
  <si>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</si>
  <si>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</si>
  <si>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</si>
  <si>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</si>
  <si>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</si>
  <si>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</si>
  <si>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</si>
  <si>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</si>
  <si>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</si>
  <si>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</si>
  <si>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</si>
  <si>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</si>
  <si>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</si>
  <si>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</si>
  <si>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</si>
  <si>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</si>
  <si>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</si>
  <si>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</si>
  <si>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</si>
  <si>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</si>
  <si>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</si>
  <si>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</si>
  <si>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</si>
  <si>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</si>
  <si>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</si>
  <si>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</si>
  <si>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</si>
  <si>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</si>
  <si>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</si>
  <si>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</si>
  <si>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</si>
  <si>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</si>
  <si>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</si>
  <si>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</si>
  <si>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</si>
  <si>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</si>
  <si>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</si>
  <si>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</si>
  <si>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</si>
  <si>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</si>
  <si>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</si>
  <si>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</si>
  <si>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</si>
  <si>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</si>
  <si>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</si>
  <si>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</si>
  <si>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</si>
  <si>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</si>
  <si>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</si>
  <si>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</si>
  <si>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</si>
  <si>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</si>
  <si>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</si>
  <si>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</si>
  <si>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</si>
  <si>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</si>
  <si>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</si>
  <si>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</si>
  <si>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</si>
  <si>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</si>
  <si>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</si>
  <si>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</si>
  <si>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</si>
  <si>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</si>
  <si>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</si>
  <si>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</si>
  <si>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</si>
  <si>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</si>
  <si>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</si>
  <si>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</si>
  <si>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</si>
  <si>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</si>
  <si>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</si>
  <si>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</si>
  <si>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</si>
  <si>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</si>
  <si>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</si>
  <si>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</si>
  <si>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</si>
  <si>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</si>
  <si>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</si>
  <si>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</si>
  <si>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</si>
  <si>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</si>
  <si>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</si>
  <si>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</si>
  <si>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</si>
  <si>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</si>
  <si>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</si>
  <si>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</si>
  <si>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</si>
  <si>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</si>
  <si>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</si>
  <si>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</si>
  <si>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</si>
  <si>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</si>
  <si>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</si>
  <si>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</si>
  <si>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</si>
  <si>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</si>
  <si>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</si>
  <si>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</si>
  <si>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</si>
  <si>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</si>
  <si>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</si>
  <si>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</si>
  <si>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</si>
  <si>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</si>
  <si>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</si>
  <si>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</si>
  <si>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</si>
  <si>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</si>
  <si>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</si>
  <si>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</si>
  <si>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</si>
  <si>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</si>
  <si>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</si>
  <si>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</si>
  <si>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</si>
  <si>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</si>
  <si>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</si>
  <si>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</si>
  <si>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</si>
  <si>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</si>
  <si>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</si>
  <si>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</si>
  <si>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</si>
  <si>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</si>
  <si>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</si>
  <si>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</si>
  <si>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</si>
  <si>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</si>
  <si>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</si>
  <si>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</si>
  <si>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</si>
  <si>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</si>
  <si>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</si>
  <si>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</si>
  <si>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</si>
  <si>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</si>
  <si>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</si>
  <si>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</si>
  <si>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</si>
  <si>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</si>
  <si>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</si>
  <si>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</si>
  <si>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</si>
  <si>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</si>
  <si>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</si>
  <si>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</si>
  <si>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</si>
  <si>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</si>
  <si>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</si>
  <si>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</si>
  <si>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</si>
  <si>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</si>
  <si>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</si>
  <si>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</si>
  <si>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</si>
  <si>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</si>
  <si>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</si>
  <si>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</si>
  <si>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</si>
  <si>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</si>
  <si>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</si>
  <si>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</si>
  <si>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</si>
  <si>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</si>
  <si>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</si>
  <si>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</si>
  <si>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</si>
  <si>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</si>
  <si>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</si>
  <si>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</si>
  <si>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</si>
  <si>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</si>
  <si>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</si>
  <si>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</si>
  <si>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</si>
  <si>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</si>
  <si>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</si>
  <si>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</si>
  <si>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</si>
  <si>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</si>
  <si>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</si>
  <si>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</si>
  <si>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</si>
  <si>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</si>
  <si>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</si>
  <si>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</si>
  <si>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</si>
  <si>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</si>
  <si>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</si>
  <si>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</si>
  <si>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</si>
  <si>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</si>
  <si>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</si>
  <si>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</si>
  <si>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</si>
  <si>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</si>
  <si>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</si>
  <si>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</si>
  <si>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</si>
  <si>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</si>
  <si>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</si>
  <si>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</si>
  <si>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</si>
  <si>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</si>
  <si>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</si>
  <si>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</si>
  <si>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</si>
  <si>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</si>
  <si>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</si>
  <si>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</si>
  <si>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</si>
  <si>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</si>
  <si>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</si>
  <si>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</si>
  <si>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</si>
  <si>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</si>
  <si>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</si>
  <si>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</si>
  <si>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</si>
  <si>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</si>
  <si>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</si>
  <si>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</si>
  <si>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</si>
  <si>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</si>
  <si>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</si>
  <si>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</si>
  <si>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</si>
  <si>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</si>
  <si>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</si>
  <si>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</si>
  <si>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</si>
  <si>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</si>
  <si>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</si>
  <si>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</si>
  <si>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</si>
  <si>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</si>
  <si>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</si>
  <si>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</si>
  <si>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</si>
  <si>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</si>
  <si>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</si>
  <si>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</si>
  <si>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</si>
  <si>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</si>
  <si>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</si>
  <si>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</si>
  <si>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</si>
  <si>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</si>
  <si>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</si>
  <si>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</si>
  <si>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</si>
  <si>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</si>
  <si>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</si>
  <si>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</si>
  <si>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</si>
  <si>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</si>
  <si>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</si>
  <si>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</si>
  <si>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</si>
  <si>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</si>
  <si>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</si>
  <si>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</si>
  <si>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</si>
  <si>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</si>
  <si>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</si>
  <si>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</si>
  <si>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</si>
  <si>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</si>
  <si>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</si>
  <si>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</si>
  <si>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</si>
  <si>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</si>
  <si>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</si>
  <si>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</si>
  <si>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</si>
  <si>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</si>
  <si>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</si>
  <si>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</si>
  <si>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</si>
  <si>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</si>
  <si>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</si>
  <si>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</si>
  <si>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</si>
  <si>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</si>
  <si>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</si>
  <si>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</si>
  <si>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</si>
  <si>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</si>
  <si>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</si>
  <si>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</si>
  <si>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</si>
  <si>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</si>
  <si>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</si>
  <si>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</si>
  <si>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</si>
  <si>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</si>
  <si>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</si>
  <si>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</si>
  <si>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</si>
  <si>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</si>
  <si>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</si>
  <si>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</si>
  <si>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</si>
  <si>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</si>
  <si>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</si>
  <si>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</si>
  <si>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</si>
  <si>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</si>
  <si>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</si>
  <si>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</si>
  <si>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</si>
  <si>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</si>
  <si>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</si>
  <si>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</si>
  <si>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</si>
  <si>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</si>
  <si>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</si>
  <si>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</si>
  <si>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</si>
  <si>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</si>
  <si>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</si>
  <si>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</si>
  <si>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</si>
  <si>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</si>
  <si>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</si>
  <si>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</si>
  <si>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</si>
  <si>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</si>
  <si>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</si>
  <si>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</si>
  <si>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</si>
  <si>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</si>
  <si>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</si>
  <si>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</si>
  <si>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</si>
  <si>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</si>
  <si>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</si>
  <si>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</si>
  <si>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</si>
  <si>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</si>
  <si>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</si>
  <si>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</si>
  <si>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</si>
  <si>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</si>
  <si>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</si>
  <si>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</si>
  <si>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</si>
  <si>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</si>
  <si>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</si>
  <si>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</si>
  <si>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</si>
  <si>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</si>
  <si>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</si>
  <si>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</si>
  <si>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</si>
  <si>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</si>
  <si>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</si>
  <si>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</si>
  <si>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</si>
  <si>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</si>
  <si>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</si>
  <si>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</si>
  <si>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</si>
  <si>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</si>
  <si>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</si>
  <si>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</si>
  <si>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</si>
  <si>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</si>
  <si>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</si>
  <si>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</si>
  <si>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</si>
  <si>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</si>
  <si>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</si>
  <si>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</si>
  <si>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</si>
  <si>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</si>
  <si>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</si>
  <si>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</si>
  <si>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</si>
  <si>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</si>
  <si>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</si>
  <si>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</si>
  <si>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</si>
  <si>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</si>
  <si>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</si>
  <si>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</si>
  <si>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</si>
  <si>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</si>
  <si>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</si>
  <si>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</si>
  <si>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</si>
  <si>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</si>
  <si>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</si>
  <si>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</si>
  <si>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</si>
  <si>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</si>
  <si>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</si>
  <si>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</si>
  <si>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</si>
  <si>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</si>
  <si>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</si>
  <si>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</si>
  <si>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</si>
  <si>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</si>
  <si>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</si>
  <si>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</si>
  <si>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</si>
  <si>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</si>
  <si>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</si>
  <si>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</si>
  <si>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</si>
  <si>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</si>
  <si>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</si>
  <si>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</si>
  <si>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</si>
  <si>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</si>
  <si>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</si>
  <si>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</si>
  <si>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</si>
  <si>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</si>
  <si>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</si>
  <si>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</si>
  <si>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</si>
  <si>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</si>
  <si>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</si>
  <si>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</si>
  <si>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</si>
  <si>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</si>
  <si>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</si>
  <si>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</si>
  <si>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</si>
  <si>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</si>
  <si>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</si>
  <si>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</si>
  <si>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</si>
  <si>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</si>
  <si>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</si>
  <si>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</si>
  <si>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</si>
  <si>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</si>
  <si>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</si>
  <si>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</si>
  <si>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</si>
  <si>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</si>
  <si>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</si>
  <si>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</si>
  <si>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</si>
  <si>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</si>
  <si>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</si>
  <si>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</si>
  <si>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</si>
  <si>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</si>
  <si>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</si>
  <si>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</si>
  <si>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</si>
  <si>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</si>
  <si>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</si>
  <si>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</si>
  <si>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</si>
  <si>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</si>
  <si>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</si>
  <si>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</si>
  <si>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</si>
  <si>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</si>
  <si>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</si>
  <si>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</si>
  <si>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</si>
  <si>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</si>
  <si>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</si>
  <si>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</si>
  <si>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</si>
  <si>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</si>
  <si>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</si>
  <si>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</si>
  <si>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</si>
  <si>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</si>
  <si>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</si>
  <si>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</si>
  <si>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</si>
  <si>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</si>
  <si>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</si>
  <si>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</si>
  <si>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</si>
  <si>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</si>
  <si>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</si>
  <si>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</si>
  <si>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</si>
  <si>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</si>
  <si>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</si>
  <si>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</si>
  <si>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</si>
  <si>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</si>
  <si>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</si>
  <si>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</si>
  <si>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</si>
  <si>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</si>
  <si>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</si>
  <si>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</si>
  <si>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</si>
  <si>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</si>
  <si>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</si>
  <si>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</si>
  <si>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</si>
  <si>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</si>
  <si>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</si>
  <si>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</si>
  <si>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</si>
  <si>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</si>
  <si>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</si>
  <si>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</si>
  <si>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</si>
  <si>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</si>
  <si>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</si>
  <si>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</si>
  <si>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</si>
  <si>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</si>
  <si>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</si>
  <si>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</si>
  <si>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</si>
  <si>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</si>
  <si>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</si>
  <si>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</si>
  <si>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</si>
  <si>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</si>
  <si>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</si>
  <si>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</si>
  <si>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</si>
  <si>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</si>
  <si>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</si>
  <si>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</si>
  <si>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</si>
  <si>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</si>
  <si>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</si>
  <si>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</si>
  <si>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</si>
  <si>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</si>
  <si>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</si>
  <si>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</si>
  <si>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</si>
  <si>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</si>
  <si>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</si>
  <si>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</si>
  <si>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</si>
  <si>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</si>
  <si>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</si>
  <si>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</si>
  <si>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</si>
  <si>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</si>
  <si>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</si>
  <si>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</si>
  <si>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</si>
  <si>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</si>
  <si>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</si>
  <si>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</si>
  <si>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</si>
  <si>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</si>
  <si>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</si>
  <si>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</si>
  <si>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</si>
  <si>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</si>
  <si>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</si>
  <si>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</si>
  <si>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</si>
  <si>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</si>
  <si>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</si>
  <si>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</si>
  <si>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</si>
  <si>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</si>
  <si>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</si>
  <si>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</si>
  <si>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</si>
  <si>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</si>
  <si>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</si>
  <si>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</si>
  <si>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</si>
  <si>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</si>
  <si>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</si>
  <si>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</si>
  <si>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</si>
  <si>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</si>
  <si>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</si>
  <si>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</si>
  <si>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</si>
  <si>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</si>
  <si>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</si>
  <si>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</si>
  <si>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</si>
  <si>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</si>
  <si>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</si>
  <si>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</si>
  <si>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</si>
  <si>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</si>
  <si>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</si>
  <si>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</si>
  <si>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</si>
  <si>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</si>
  <si>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</si>
  <si>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</si>
  <si>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</si>
  <si>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</si>
  <si>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</si>
  <si>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</si>
  <si>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</si>
  <si>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</si>
  <si>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</si>
  <si>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</si>
  <si>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</si>
  <si>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</si>
  <si>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</si>
  <si>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</si>
  <si>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</si>
  <si>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</si>
  <si>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</si>
  <si>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</si>
  <si>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</si>
  <si>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</si>
  <si>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</si>
  <si>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</si>
  <si>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</si>
  <si>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</si>
  <si>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</si>
  <si>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</si>
  <si>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</si>
  <si>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</si>
  <si>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</si>
  <si>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</si>
  <si>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</si>
  <si>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</si>
  <si>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</si>
  <si>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</si>
  <si>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</si>
  <si>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</si>
  <si>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</si>
  <si>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</si>
  <si>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</si>
  <si>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</si>
  <si>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</si>
  <si>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</si>
  <si>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</si>
  <si>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</si>
  <si>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</si>
  <si>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</si>
  <si>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</si>
  <si>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</si>
  <si>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</si>
  <si>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</si>
  <si>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</si>
  <si>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</si>
  <si>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</si>
  <si>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</si>
  <si>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</si>
  <si>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</si>
  <si>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</si>
  <si>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</si>
  <si>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</si>
  <si>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</si>
  <si>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</si>
  <si>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</si>
  <si>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</si>
  <si>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</si>
  <si>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</si>
  <si>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</si>
  <si>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</si>
  <si>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</si>
  <si>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</si>
  <si>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</si>
  <si>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</si>
  <si>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</si>
  <si>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</si>
  <si>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</si>
  <si>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</si>
  <si>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</si>
  <si>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</si>
  <si>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</si>
  <si>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</si>
  <si>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</si>
  <si>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</si>
  <si>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</si>
  <si>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</si>
  <si>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</si>
  <si>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</si>
  <si>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</si>
  <si>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</si>
  <si>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</si>
  <si>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</si>
  <si>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</si>
  <si>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</si>
  <si>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</si>
  <si>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</si>
  <si>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</si>
  <si>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</si>
  <si>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</si>
  <si>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</si>
  <si>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</si>
  <si>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</si>
  <si>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</si>
  <si>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</si>
  <si>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</si>
  <si>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</si>
  <si>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</si>
  <si>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</si>
  <si>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</si>
  <si>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</si>
  <si>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</si>
  <si>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</si>
  <si>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</si>
  <si>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</si>
  <si>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</si>
  <si>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</si>
  <si>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</si>
  <si>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</si>
  <si>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</si>
  <si>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</si>
  <si>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</si>
  <si>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</si>
  <si>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</si>
  <si>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</si>
  <si>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</si>
  <si>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</si>
  <si>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</si>
  <si>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</si>
  <si>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</si>
  <si>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</si>
  <si>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</si>
  <si>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</si>
  <si>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</si>
  <si>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</si>
  <si>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</si>
  <si>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</si>
  <si>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</si>
  <si>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</si>
  <si>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</si>
  <si>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</si>
  <si>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</si>
  <si>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</si>
  <si>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</si>
  <si>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</si>
  <si>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</si>
  <si>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</si>
  <si>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</si>
  <si>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</si>
  <si>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</si>
  <si>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</si>
  <si>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</si>
  <si>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</si>
  <si>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</si>
  <si>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</si>
  <si>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</si>
  <si>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</si>
  <si>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</si>
  <si>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</si>
  <si>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</si>
  <si>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</si>
  <si>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</si>
  <si>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</si>
  <si>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</si>
  <si>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</si>
  <si>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</si>
  <si>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</si>
  <si>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</si>
  <si>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</si>
  <si>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</si>
  <si>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</si>
  <si>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</si>
  <si>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</si>
  <si>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</si>
  <si>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</si>
  <si>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</si>
  <si>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</si>
  <si>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</si>
  <si>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</si>
  <si>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</si>
  <si>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</si>
  <si>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</si>
  <si>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</si>
  <si>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</si>
  <si>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</si>
  <si>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</si>
  <si>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</si>
  <si>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</si>
  <si>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</si>
  <si>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</si>
  <si>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</si>
  <si>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</si>
  <si>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</si>
  <si>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</si>
  <si>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</si>
  <si>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</si>
  <si>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</si>
  <si>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</si>
  <si>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</si>
  <si>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</si>
  <si>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</si>
  <si>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</si>
  <si>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</si>
  <si>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</si>
  <si>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</si>
  <si>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</si>
  <si>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</si>
  <si>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</si>
  <si>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</si>
  <si>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</si>
  <si>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</si>
  <si>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</si>
  <si>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</si>
  <si>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</si>
  <si>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</si>
  <si>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</si>
  <si>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</si>
  <si>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</si>
  <si>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</si>
  <si>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</si>
  <si>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</si>
  <si>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</si>
  <si>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</si>
  <si>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</si>
  <si>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</si>
  <si>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</si>
  <si>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</si>
  <si>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</si>
  <si>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</si>
  <si>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</si>
  <si>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</si>
  <si>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</si>
  <si>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</si>
  <si>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</si>
  <si>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</si>
  <si>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</si>
  <si>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</si>
  <si>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</si>
  <si>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</si>
  <si>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</si>
  <si>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</si>
  <si>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</si>
  <si>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</si>
  <si>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</si>
  <si>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</si>
  <si>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</si>
  <si>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</si>
  <si>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</si>
  <si>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</si>
  <si>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</si>
  <si>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</si>
  <si>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</si>
  <si>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</si>
  <si>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</si>
  <si>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</si>
  <si>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</si>
  <si>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</si>
  <si>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</si>
  <si>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</si>
  <si>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</si>
  <si>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</si>
  <si>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</si>
  <si>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</si>
  <si>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</si>
  <si>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</si>
  <si>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</si>
  <si>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</si>
  <si>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</si>
  <si>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</si>
  <si>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</si>
  <si>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</si>
  <si>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</si>
  <si>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</si>
  <si>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</si>
  <si>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</si>
  <si>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</si>
  <si>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</si>
  <si>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</si>
  <si>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</si>
  <si>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</si>
  <si>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</si>
  <si>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</si>
  <si>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</si>
  <si>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</si>
  <si>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</si>
  <si>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</si>
  <si>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</si>
  <si>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</si>
  <si>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</si>
  <si>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</si>
  <si>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</si>
  <si>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</si>
  <si>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</si>
  <si>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</si>
  <si>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</si>
  <si>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</si>
  <si>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</si>
  <si>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</si>
  <si>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</si>
  <si>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</si>
  <si>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</si>
  <si>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</si>
  <si>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</si>
  <si>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</si>
  <si>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</si>
  <si>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</si>
  <si>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</si>
  <si>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</si>
  <si>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</si>
  <si>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</si>
  <si>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</si>
  <si>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</si>
  <si>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</si>
  <si>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</si>
  <si>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</si>
  <si>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</si>
  <si>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</si>
  <si>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</si>
  <si>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</si>
  <si>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</si>
  <si>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</si>
  <si>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</si>
  <si>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</si>
  <si>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</si>
  <si>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</si>
  <si>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</si>
  <si>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</si>
  <si>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</si>
  <si>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</si>
  <si>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</si>
  <si>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</si>
  <si>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</si>
  <si>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</si>
  <si>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</si>
  <si>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</si>
  <si>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</si>
  <si>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</si>
  <si>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</si>
  <si>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</si>
  <si>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</si>
  <si>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</si>
  <si>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</si>
  <si>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</si>
  <si>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</si>
  <si>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</si>
  <si>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</si>
  <si>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</si>
  <si>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</si>
  <si>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</si>
  <si>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</si>
  <si>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</si>
  <si>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</si>
  <si>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</si>
  <si>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</si>
  <si>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</si>
  <si>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</si>
  <si>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</si>
  <si>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</si>
  <si>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</si>
  <si>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</si>
  <si>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</si>
  <si>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</si>
  <si>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</si>
  <si>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</si>
  <si>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</si>
  <si>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</si>
  <si>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</si>
  <si>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</si>
  <si>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</si>
  <si>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</si>
  <si>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</si>
  <si>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</si>
  <si>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</si>
  <si>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</si>
  <si>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</si>
  <si>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</si>
  <si>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</si>
  <si>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</si>
  <si>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</si>
  <si>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</si>
  <si>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</si>
  <si>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</si>
  <si>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</si>
  <si>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</si>
  <si>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</si>
  <si>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</si>
  <si>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</si>
  <si>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</si>
  <si>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</si>
  <si>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</si>
  <si>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</si>
  <si>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</si>
  <si>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</si>
  <si>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</si>
  <si>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</si>
  <si>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</si>
  <si>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</si>
  <si>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</si>
  <si>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</si>
  <si>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</si>
  <si>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</si>
  <si>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</si>
  <si>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</si>
  <si>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</si>
  <si>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</si>
  <si>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</si>
  <si>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</si>
  <si>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</si>
  <si>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</si>
  <si>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</si>
  <si>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</si>
  <si>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</si>
  <si>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</si>
  <si>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</si>
  <si>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</si>
  <si>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</si>
  <si>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</si>
  <si>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</si>
  <si>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</si>
  <si>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</si>
  <si>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</si>
  <si>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</si>
  <si>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</si>
  <si>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</si>
  <si>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</si>
  <si>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</si>
  <si>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</si>
  <si>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</si>
  <si>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</si>
  <si>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</si>
  <si>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</si>
  <si>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</si>
  <si>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</si>
  <si>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</si>
  <si>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</si>
  <si>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</si>
  <si>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</si>
  <si>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</si>
  <si>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</si>
  <si>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</si>
  <si>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</si>
  <si>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</si>
  <si>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</si>
  <si>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</si>
  <si>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</si>
  <si>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</si>
  <si>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</si>
  <si>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</si>
  <si>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</si>
  <si>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</si>
  <si>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</si>
  <si>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</si>
  <si>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</si>
  <si>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</si>
  <si>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</si>
  <si>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</si>
  <si>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</si>
  <si>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</si>
  <si>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</si>
  <si>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</si>
  <si>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</si>
  <si>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</si>
  <si>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</si>
  <si>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</si>
  <si>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</si>
  <si>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</si>
  <si>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</si>
  <si>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</si>
  <si>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</si>
  <si>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</si>
  <si>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</si>
  <si>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</si>
  <si>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</si>
  <si>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</si>
  <si>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</si>
  <si>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</si>
  <si>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</si>
  <si>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</si>
  <si>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</si>
  <si>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</si>
  <si>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</si>
  <si>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</si>
  <si>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</si>
  <si>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</si>
  <si>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</si>
  <si>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</si>
  <si>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</si>
  <si>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</si>
  <si>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</si>
  <si>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</si>
  <si>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</si>
  <si>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</si>
  <si>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</si>
  <si>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</si>
  <si>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</si>
  <si>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</si>
  <si>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</si>
  <si>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</si>
  <si>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</si>
  <si>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</si>
  <si>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</si>
  <si>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</si>
  <si>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</si>
  <si>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</si>
  <si>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</si>
  <si>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</si>
  <si>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</si>
  <si>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</si>
  <si>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</si>
  <si>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</si>
  <si>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</si>
  <si>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</si>
  <si>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</si>
  <si>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</si>
  <si>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</si>
  <si>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</si>
  <si>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</si>
  <si>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</si>
  <si>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</si>
  <si>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</si>
  <si>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</si>
  <si>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</si>
  <si>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</si>
  <si>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</si>
  <si>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</si>
  <si>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</si>
  <si>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</si>
  <si>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</si>
  <si>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</si>
  <si>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</si>
  <si>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</si>
  <si>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</si>
  <si>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</si>
  <si>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</si>
  <si>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</si>
  <si>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</si>
  <si>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</si>
  <si>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</si>
  <si>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</si>
  <si>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</si>
  <si>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</si>
  <si>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</si>
  <si>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</si>
  <si>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</si>
  <si>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</si>
  <si>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</si>
  <si>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</si>
  <si>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</si>
  <si>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</si>
  <si>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</si>
  <si>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</si>
  <si>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</si>
  <si>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</si>
  <si>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</si>
  <si>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</si>
  <si>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</si>
  <si>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</si>
  <si>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</si>
  <si>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</si>
  <si>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</si>
  <si>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</si>
  <si>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</si>
  <si>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</si>
  <si>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</si>
  <si>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</si>
  <si>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</si>
  <si>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</si>
  <si>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</si>
  <si>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</si>
  <si>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</si>
  <si>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</si>
  <si>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</si>
  <si>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</si>
  <si>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</si>
  <si>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</si>
  <si>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</si>
  <si>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</si>
  <si>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</si>
  <si>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</si>
  <si>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</si>
  <si>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</si>
  <si>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</si>
  <si>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</si>
  <si>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</si>
  <si>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</si>
  <si>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</si>
  <si>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</si>
  <si>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</si>
  <si>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</si>
  <si>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</si>
  <si>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</si>
  <si>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</si>
  <si>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</si>
  <si>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</si>
  <si>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</si>
  <si>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</si>
  <si>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</si>
  <si>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</si>
  <si>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</si>
  <si>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</si>
  <si>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</si>
  <si>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</si>
  <si>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</si>
  <si>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</si>
  <si>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</si>
  <si>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</si>
  <si>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</si>
  <si>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</si>
  <si>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</si>
  <si>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</si>
  <si>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</si>
  <si>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</si>
  <si>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</si>
  <si>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</si>
  <si>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</si>
  <si>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</si>
  <si>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</si>
  <si>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</si>
  <si>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</si>
  <si>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</si>
  <si>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</si>
  <si>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</si>
  <si>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</si>
  <si>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</si>
  <si>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</si>
  <si>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</si>
  <si>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</si>
  <si>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</si>
  <si>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</si>
  <si>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</si>
  <si>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</si>
  <si>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</si>
  <si>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</si>
  <si>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</si>
  <si>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</si>
  <si>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</si>
  <si>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</si>
  <si>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</si>
  <si>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</si>
  <si>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</si>
  <si>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</si>
  <si>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</si>
  <si>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</si>
  <si>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</si>
  <si>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</si>
  <si>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</si>
  <si>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</si>
  <si>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</si>
  <si>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</si>
  <si>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</si>
  <si>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</si>
  <si>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</si>
  <si>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</si>
  <si>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</si>
  <si>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</si>
  <si>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</si>
  <si>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</si>
  <si>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</si>
  <si>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</si>
  <si>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</si>
  <si>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</si>
  <si>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</si>
  <si>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</si>
  <si>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</si>
  <si>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</si>
  <si>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</si>
  <si>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</si>
  <si>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</si>
  <si>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</si>
  <si>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</si>
  <si>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</si>
  <si>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</si>
  <si>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</si>
  <si>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</si>
  <si>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</si>
  <si>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</si>
  <si>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</si>
  <si>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</si>
  <si>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</si>
  <si>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</si>
  <si>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</si>
  <si>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</si>
  <si>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</si>
  <si>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</si>
  <si>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</si>
  <si>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</si>
  <si>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</si>
  <si>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</si>
  <si>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</si>
  <si>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</si>
  <si>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</si>
  <si>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</si>
  <si>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</si>
  <si>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</si>
  <si>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</si>
  <si>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</si>
  <si>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</si>
  <si>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</si>
  <si>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</si>
  <si>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</si>
  <si>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</si>
  <si>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</si>
  <si>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</si>
  <si>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</si>
  <si>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</si>
  <si>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</si>
  <si>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</si>
  <si>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</si>
  <si>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</si>
  <si>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</si>
  <si>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</si>
  <si>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</si>
  <si>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</si>
  <si>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</si>
  <si>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</si>
  <si>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</si>
  <si>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</si>
  <si>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</si>
  <si>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</si>
  <si>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</si>
  <si>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</si>
  <si>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</si>
  <si>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</si>
  <si>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</si>
  <si>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</si>
  <si>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</si>
  <si>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</si>
  <si>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</si>
  <si>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</si>
  <si>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</si>
  <si>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</si>
  <si>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</si>
  <si>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</si>
  <si>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</si>
  <si>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</si>
  <si>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</si>
  <si>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</si>
  <si>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</si>
  <si>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</si>
  <si>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</si>
  <si>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</si>
  <si>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</si>
  <si>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</si>
  <si>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</si>
  <si>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</si>
  <si>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</si>
  <si>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</si>
  <si>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</si>
  <si>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</si>
  <si>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</si>
  <si>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</si>
  <si>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</si>
  <si>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</si>
  <si>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</si>
  <si>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</si>
  <si>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</si>
  <si>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</si>
  <si>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</si>
  <si>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</si>
  <si>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</si>
  <si>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</si>
  <si>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</si>
  <si>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</si>
  <si>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</si>
  <si>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</si>
  <si>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</si>
  <si>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</si>
  <si>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</si>
  <si>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</si>
  <si>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</si>
  <si>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</si>
  <si>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</si>
  <si>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</si>
  <si>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</si>
  <si>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</si>
  <si>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</si>
  <si>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</si>
  <si>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</si>
  <si>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</si>
  <si>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</si>
  <si>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</si>
  <si>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</si>
  <si>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</si>
  <si>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</si>
  <si>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</si>
  <si>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</si>
  <si>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</si>
  <si>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</si>
  <si>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</si>
  <si>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</si>
  <si>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</si>
  <si>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</si>
  <si>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</si>
  <si>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</si>
  <si>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</si>
  <si>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</si>
  <si>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</si>
  <si>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</si>
  <si>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</si>
  <si>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</si>
  <si>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</si>
  <si>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</si>
  <si>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</si>
  <si>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</si>
  <si>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</si>
  <si>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</si>
  <si>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</si>
  <si>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</si>
  <si>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</si>
  <si>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</si>
  <si>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</si>
  <si>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</si>
  <si>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</si>
  <si>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</si>
  <si>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</si>
  <si>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</si>
  <si>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</si>
  <si>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</si>
  <si>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</si>
  <si>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</si>
  <si>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</si>
  <si>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</si>
  <si>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</si>
  <si>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</si>
  <si>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</si>
  <si>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</si>
  <si>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</si>
  <si>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</si>
  <si>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</si>
  <si>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</si>
  <si>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</si>
  <si>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</si>
  <si>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</si>
  <si>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</si>
  <si>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</si>
  <si>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</si>
  <si>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</si>
  <si>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</si>
  <si>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</si>
  <si>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</si>
  <si>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</si>
  <si>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</si>
  <si>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</si>
  <si>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</si>
  <si>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</si>
  <si>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</si>
  <si>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</si>
  <si>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</si>
  <si>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</si>
  <si>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</si>
  <si>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</si>
  <si>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</si>
  <si>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</si>
  <si>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</si>
  <si>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</si>
  <si>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</si>
  <si>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</si>
  <si>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</si>
  <si>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</si>
  <si>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</si>
  <si>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</si>
  <si>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</si>
  <si>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</si>
  <si>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</si>
  <si>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</si>
  <si>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</si>
  <si>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</si>
  <si>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</si>
  <si>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</si>
  <si>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</si>
  <si>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</si>
  <si>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</si>
  <si>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</si>
  <si>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</si>
  <si>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</si>
  <si>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</si>
  <si>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</si>
  <si>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</si>
  <si>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</si>
  <si>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</si>
  <si>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</si>
  <si>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</si>
  <si>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</si>
  <si>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</si>
  <si>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</si>
  <si>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</si>
  <si>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</si>
  <si>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</si>
  <si>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</si>
  <si>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</si>
  <si>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</si>
  <si>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</si>
  <si>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</si>
  <si>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</si>
  <si>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</si>
  <si>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</si>
  <si>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</si>
  <si>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</si>
  <si>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</si>
  <si>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</si>
  <si>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</si>
  <si>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</si>
  <si>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</si>
  <si>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</si>
  <si>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</si>
  <si>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</si>
  <si>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</si>
  <si>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</si>
  <si>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</si>
  <si>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</si>
  <si>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</si>
  <si>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</si>
  <si>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</si>
  <si>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</si>
  <si>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</si>
  <si>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</si>
  <si>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</si>
  <si>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</si>
  <si>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</si>
  <si>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</si>
  <si>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</si>
  <si>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</si>
  <si>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</si>
  <si>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</si>
  <si>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</si>
  <si>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</si>
  <si>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</si>
  <si>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</si>
  <si>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</si>
  <si>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</si>
  <si>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</si>
  <si>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</si>
  <si>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</si>
  <si>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</si>
  <si>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</si>
  <si>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</si>
  <si>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</si>
  <si>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</si>
  <si>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</si>
  <si>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</si>
  <si>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</si>
  <si>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</si>
  <si>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</si>
  <si>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</si>
  <si>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</si>
  <si>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</si>
  <si>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</si>
  <si>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</si>
  <si>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</si>
  <si>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</si>
  <si>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</si>
  <si>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</si>
  <si>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</si>
  <si>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</si>
  <si>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</si>
  <si>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</si>
  <si>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</si>
  <si>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</si>
  <si>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</si>
  <si>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</si>
  <si>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</si>
  <si>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</si>
  <si>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</si>
  <si>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</si>
  <si>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</si>
  <si>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</si>
  <si>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</si>
  <si>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</si>
  <si>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</si>
  <si>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</si>
  <si>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</si>
  <si>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</si>
  <si>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</si>
  <si>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</si>
  <si>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</si>
  <si>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</si>
  <si>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</si>
  <si>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</si>
  <si>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</si>
  <si>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</si>
  <si>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</si>
  <si>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</si>
  <si>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</si>
  <si>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</si>
  <si>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</si>
  <si>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</si>
  <si>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</si>
  <si>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</si>
  <si>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</si>
  <si>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</si>
  <si>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</si>
  <si>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</si>
  <si>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</si>
  <si>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</si>
  <si>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</si>
  <si>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</si>
  <si>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</si>
  <si>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</si>
  <si>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</si>
  <si>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</si>
  <si>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</si>
  <si>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</si>
  <si>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</si>
  <si>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</si>
  <si>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</si>
  <si>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</si>
  <si>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</si>
  <si>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</si>
  <si>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</si>
  <si>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</si>
  <si>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</si>
  <si>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</si>
  <si>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</si>
  <si>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</si>
  <si>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</si>
  <si>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</si>
  <si>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</si>
  <si>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</si>
  <si>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</si>
  <si>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</si>
  <si>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</si>
  <si>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</si>
  <si>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</si>
  <si>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</si>
  <si>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</si>
  <si>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</si>
  <si>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</si>
  <si>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</si>
  <si>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</si>
  <si>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</si>
  <si>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</si>
  <si>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</si>
  <si>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</si>
  <si>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</si>
  <si>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</si>
  <si>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</si>
  <si>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</si>
  <si>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</si>
  <si>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</si>
  <si>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</si>
  <si>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</si>
  <si>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</si>
  <si>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</si>
  <si>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</si>
  <si>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</si>
  <si>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</si>
  <si>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</si>
  <si>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</si>
  <si>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</si>
  <si>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</si>
  <si>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</si>
  <si>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</si>
  <si>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</si>
  <si>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</si>
  <si>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</si>
  <si>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</si>
  <si>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</si>
  <si>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</si>
  <si>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</si>
  <si>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</si>
  <si>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</si>
  <si>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</si>
  <si>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</si>
  <si>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</si>
  <si>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</si>
  <si>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</si>
  <si>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</si>
  <si>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</si>
  <si>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</si>
  <si>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</si>
  <si>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</si>
  <si>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</si>
  <si>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</si>
  <si>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</si>
  <si>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</si>
  <si>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</si>
  <si>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</si>
  <si>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</si>
  <si>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</si>
  <si>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</si>
  <si>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</si>
  <si>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</si>
  <si>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</si>
  <si>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</si>
  <si>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</si>
  <si>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</si>
  <si>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</si>
  <si>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</si>
  <si>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</si>
  <si>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</si>
  <si>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</si>
  <si>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</si>
  <si>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</si>
  <si>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</si>
  <si>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</si>
  <si>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</si>
  <si>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</si>
  <si>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</si>
  <si>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</si>
  <si>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</si>
  <si>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</si>
  <si>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</si>
  <si>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</si>
  <si>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</si>
  <si>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</si>
  <si>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</si>
  <si>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</si>
  <si>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</si>
  <si>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</si>
  <si>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</si>
  <si>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</si>
  <si>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</si>
  <si>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</si>
  <si>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</si>
  <si>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</si>
  <si>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</si>
  <si>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</si>
  <si>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</si>
  <si>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</si>
  <si>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</si>
  <si>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</si>
  <si>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</si>
  <si>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</si>
  <si>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</si>
  <si>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</si>
  <si>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</si>
  <si>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</si>
  <si>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</si>
  <si>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</si>
  <si>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</si>
  <si>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</si>
  <si>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</si>
  <si>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</si>
  <si>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</si>
  <si>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</si>
  <si>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</si>
  <si>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</si>
  <si>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</si>
  <si>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</si>
  <si>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</si>
  <si>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</si>
  <si>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</si>
  <si>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</si>
  <si>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</si>
  <si>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</si>
  <si>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</si>
  <si>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</si>
  <si>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</si>
  <si>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</si>
  <si>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</si>
  <si>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</si>
  <si>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</si>
  <si>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</si>
  <si>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</si>
  <si>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</si>
  <si>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</si>
  <si>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</si>
  <si>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</si>
  <si>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</si>
  <si>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</si>
  <si>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</si>
  <si>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</si>
  <si>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</si>
  <si>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</si>
  <si>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</si>
  <si>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</si>
  <si>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</si>
  <si>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</si>
  <si>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</si>
  <si>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</si>
  <si>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</si>
  <si>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</si>
  <si>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</si>
  <si>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</si>
  <si>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</si>
  <si>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</si>
  <si>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</si>
  <si>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</si>
  <si>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</si>
  <si>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</si>
  <si>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</si>
  <si>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</si>
  <si>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</si>
  <si>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</si>
  <si>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</si>
  <si>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</si>
  <si>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</si>
  <si>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</si>
  <si>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</si>
  <si>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</si>
  <si>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</si>
  <si>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</si>
  <si>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</si>
  <si>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</si>
  <si>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</si>
  <si>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</si>
  <si>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</si>
  <si>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</si>
  <si>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</si>
  <si>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</si>
  <si>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</si>
  <si>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</si>
  <si>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</si>
  <si>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</si>
  <si>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</si>
  <si>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</si>
  <si>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</si>
  <si>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</si>
  <si>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</si>
  <si>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</si>
  <si>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</si>
  <si>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</si>
  <si>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</si>
  <si>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</si>
  <si>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</si>
  <si>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</si>
  <si>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</si>
  <si>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</si>
  <si>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</si>
  <si>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</si>
  <si>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</si>
  <si>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</si>
  <si>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</si>
  <si>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</si>
  <si>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</si>
  <si>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</si>
  <si>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</si>
  <si>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</si>
  <si>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</si>
  <si>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</si>
  <si>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</si>
  <si>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</si>
  <si>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</si>
  <si>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</si>
  <si>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</si>
  <si>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</si>
  <si>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</si>
  <si>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</si>
  <si>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</si>
  <si>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</si>
  <si>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</si>
  <si>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</si>
  <si>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</si>
  <si>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</si>
  <si>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</si>
  <si>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</si>
  <si>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</si>
  <si>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</si>
  <si>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</si>
  <si>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</si>
  <si>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</si>
  <si>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</si>
  <si>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</si>
  <si>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</si>
  <si>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</si>
  <si>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</si>
  <si>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</si>
  <si>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</si>
  <si>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</si>
  <si>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</si>
  <si>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</si>
  <si>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</si>
  <si>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</si>
  <si>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</si>
  <si>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</si>
  <si>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</si>
  <si>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</si>
  <si>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</si>
  <si>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</si>
  <si>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</si>
  <si>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</si>
  <si>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</si>
  <si>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</si>
  <si>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</si>
  <si>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</si>
  <si>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</si>
  <si>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</si>
  <si>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</si>
  <si>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</si>
  <si>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</si>
  <si>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</si>
  <si>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</si>
  <si>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</si>
  <si>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</si>
  <si>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</si>
  <si>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</si>
  <si>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</si>
  <si>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</si>
  <si>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</si>
  <si>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</si>
  <si>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</si>
  <si>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</si>
  <si>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</si>
  <si>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</si>
  <si>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</si>
  <si>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</si>
  <si>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</si>
  <si>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</si>
  <si>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</si>
  <si>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</si>
  <si>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</si>
  <si>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</si>
  <si>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</si>
  <si>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</si>
  <si>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</si>
  <si>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</si>
  <si>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</si>
  <si>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</si>
  <si>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</si>
  <si>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</si>
  <si>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</si>
  <si>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</si>
  <si>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</si>
  <si>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</si>
  <si>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</si>
  <si>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</si>
  <si>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</si>
  <si>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</si>
  <si>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</si>
  <si>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</si>
  <si>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</si>
  <si>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</si>
  <si>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</si>
  <si>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</si>
  <si>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</si>
  <si>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</si>
  <si>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</si>
  <si>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</si>
  <si>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</si>
  <si>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</si>
  <si>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</si>
  <si>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</si>
  <si>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</si>
  <si>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</si>
  <si>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</si>
  <si>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</si>
  <si>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</si>
  <si>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</si>
  <si>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</si>
  <si>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</si>
  <si>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</si>
  <si>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</si>
  <si>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</si>
  <si>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</si>
  <si>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</si>
  <si>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</si>
  <si>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</si>
  <si>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</si>
  <si>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</si>
  <si>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</si>
  <si>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</si>
  <si>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</si>
  <si>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</si>
  <si>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</si>
  <si>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</si>
  <si>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</si>
  <si>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</si>
  <si>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</si>
  <si>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</si>
  <si>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</si>
  <si>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</si>
  <si>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</si>
  <si>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</si>
  <si>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</si>
  <si>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</si>
  <si>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</si>
  <si>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</si>
  <si>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</si>
  <si>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</si>
  <si>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</si>
  <si>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</si>
  <si>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</si>
  <si>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</si>
  <si>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</si>
  <si>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</si>
  <si>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</si>
  <si>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</si>
  <si>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</si>
  <si>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</si>
  <si>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</si>
  <si>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</si>
  <si>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</si>
  <si>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</si>
  <si>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</si>
  <si>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</si>
  <si>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</si>
  <si>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</si>
  <si>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</si>
  <si>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</si>
  <si>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</si>
  <si>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</si>
  <si>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</si>
  <si>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</si>
  <si>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</si>
  <si>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</si>
  <si>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</si>
  <si>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</si>
  <si>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</si>
  <si>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</si>
  <si>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</si>
  <si>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</si>
  <si>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</si>
  <si>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</si>
  <si>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</si>
  <si>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</si>
  <si>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</si>
  <si>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</si>
  <si>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</si>
  <si>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</si>
  <si>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</si>
  <si>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</si>
  <si>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</si>
  <si>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</si>
  <si>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</si>
  <si>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</si>
  <si>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</si>
  <si>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</si>
  <si>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</si>
  <si>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</si>
  <si>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</si>
  <si>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</si>
  <si>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</si>
  <si>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</si>
  <si>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</si>
  <si>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</si>
  <si>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</si>
  <si>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</si>
  <si>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</si>
  <si>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</si>
  <si>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</si>
  <si>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</si>
  <si>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</si>
  <si>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</si>
  <si>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</si>
  <si>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</si>
  <si>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</si>
  <si>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</si>
  <si>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</si>
  <si>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</si>
  <si>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</si>
  <si>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</si>
  <si>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</si>
  <si>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</si>
  <si>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</si>
  <si>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</si>
  <si>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</si>
  <si>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</si>
  <si>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</si>
  <si>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</si>
  <si>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</si>
  <si>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</si>
  <si>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</si>
  <si>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</si>
  <si>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</si>
  <si>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</si>
  <si>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</si>
  <si>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</si>
  <si>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</si>
  <si>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</si>
  <si>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</si>
  <si>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</si>
  <si>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</si>
  <si>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</si>
  <si>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</si>
  <si>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</si>
  <si>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</si>
  <si>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</si>
  <si>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</si>
  <si>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</si>
  <si>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</si>
  <si>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</si>
  <si>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</si>
  <si>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</si>
  <si>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</si>
  <si>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</si>
  <si>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</si>
  <si>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</si>
  <si>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</si>
  <si>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</si>
  <si>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</si>
  <si>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</si>
  <si>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</si>
  <si>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</si>
  <si>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</si>
  <si>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</si>
  <si>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</si>
  <si>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</si>
  <si>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</si>
  <si>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</si>
  <si>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</si>
  <si>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</si>
  <si>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</si>
  <si>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</si>
  <si>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</si>
  <si>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</si>
  <si>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</si>
  <si>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</si>
  <si>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</si>
  <si>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</si>
  <si>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</si>
  <si>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</si>
  <si>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</si>
  <si>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</si>
  <si>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</si>
  <si>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</si>
  <si>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</si>
  <si>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</si>
  <si>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</si>
  <si>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</si>
  <si>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</si>
  <si>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</si>
  <si>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</si>
  <si>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</si>
  <si>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</si>
  <si>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</si>
  <si>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</si>
  <si>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</si>
  <si>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</si>
  <si>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</si>
  <si>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</si>
  <si>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</si>
  <si>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</si>
  <si>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</si>
  <si>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</si>
  <si>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</si>
  <si>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</si>
  <si>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</si>
  <si>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</si>
  <si>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</si>
  <si>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</si>
  <si>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</si>
  <si>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</si>
  <si>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</si>
  <si>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</si>
  <si>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</si>
  <si>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</si>
  <si>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</si>
  <si>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</si>
  <si>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</si>
  <si>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</si>
  <si>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</si>
  <si>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</si>
  <si>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</si>
  <si>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</si>
  <si>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</si>
  <si>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</si>
  <si>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</si>
  <si>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</si>
  <si>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</si>
  <si>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</si>
  <si>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</si>
  <si>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</si>
  <si>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</si>
  <si>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</si>
  <si>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</si>
  <si>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</si>
  <si>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</si>
  <si>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</si>
  <si>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</si>
  <si>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</si>
  <si>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</si>
  <si>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</si>
  <si>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</si>
  <si>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</si>
  <si>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</si>
  <si>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</si>
  <si>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</si>
  <si>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</si>
  <si>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</si>
  <si>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</si>
  <si>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</si>
  <si>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</si>
  <si>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</si>
  <si>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</si>
  <si>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</si>
  <si>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</si>
  <si>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</si>
  <si>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</si>
  <si>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</si>
  <si>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</si>
  <si>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</si>
  <si>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</si>
  <si>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</si>
  <si>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</si>
  <si>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</si>
  <si>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</si>
  <si>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</si>
  <si>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</si>
  <si>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</si>
  <si>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</si>
  <si>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</si>
  <si>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</si>
  <si>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</si>
  <si>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</si>
  <si>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</si>
  <si>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</si>
  <si>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</si>
  <si>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</si>
  <si>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</si>
  <si>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</si>
  <si>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</si>
  <si>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</si>
  <si>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</si>
  <si>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</si>
  <si>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</si>
  <si>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</si>
  <si>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</si>
  <si>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</si>
  <si>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</si>
  <si>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</si>
  <si>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</si>
  <si>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</si>
  <si>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</si>
  <si>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</si>
  <si>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</si>
  <si>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</si>
  <si>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</si>
  <si>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</si>
  <si>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</si>
  <si>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</si>
  <si>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</si>
  <si>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</si>
  <si>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</si>
  <si>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</si>
  <si>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</si>
  <si>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</si>
  <si>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</si>
  <si>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</si>
  <si>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</si>
  <si>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</si>
  <si>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</si>
  <si>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</si>
  <si>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</si>
  <si>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</si>
  <si>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</si>
  <si>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</si>
  <si>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</si>
  <si>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</si>
  <si>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</si>
  <si>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</si>
  <si>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</si>
  <si>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</si>
  <si>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</si>
  <si>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</si>
  <si>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</si>
  <si>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</si>
  <si>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</si>
  <si>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</si>
  <si>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</si>
  <si>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</si>
  <si>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</si>
  <si>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</si>
  <si>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</si>
  <si>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</si>
  <si>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</si>
  <si>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</si>
  <si>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</si>
  <si>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</si>
  <si>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</si>
  <si>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</si>
  <si>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</si>
  <si>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</si>
  <si>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</si>
  <si>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</si>
  <si>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</si>
  <si>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</si>
  <si>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</si>
  <si>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</si>
  <si>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</si>
  <si>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</si>
  <si>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</si>
  <si>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</si>
  <si>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</si>
  <si>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</si>
  <si>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</si>
  <si>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</si>
  <si>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</si>
  <si>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</si>
  <si>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</si>
  <si>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</si>
  <si>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</si>
  <si>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</si>
  <si>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</si>
  <si>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</si>
  <si>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</si>
  <si>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</si>
  <si>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</si>
  <si>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</si>
  <si>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</si>
  <si>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</si>
  <si>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</si>
  <si>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</si>
  <si>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</si>
  <si>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</si>
  <si>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</si>
  <si>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</si>
  <si>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</si>
  <si>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</si>
  <si>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</si>
  <si>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</si>
  <si>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</si>
  <si>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</si>
  <si>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</si>
  <si>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</si>
  <si>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</si>
  <si>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</si>
  <si>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</si>
  <si>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</si>
  <si>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</si>
  <si>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</si>
  <si>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</si>
  <si>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</si>
  <si>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</si>
  <si>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</si>
  <si>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</si>
  <si>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</si>
  <si>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</si>
  <si>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</si>
  <si>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</si>
  <si>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</si>
  <si>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</si>
  <si>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</si>
  <si>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</si>
  <si>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</si>
  <si>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</si>
  <si>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</si>
  <si>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</si>
  <si>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</si>
  <si>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</si>
  <si>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</si>
  <si>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</si>
  <si>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</si>
  <si>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</si>
  <si>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</si>
  <si>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</si>
  <si>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</si>
  <si>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</si>
  <si>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</si>
  <si>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</si>
  <si>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</si>
  <si>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</si>
  <si>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</si>
  <si>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</si>
  <si>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</si>
  <si>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</si>
  <si>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</si>
  <si>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</si>
  <si>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</si>
  <si>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</si>
  <si>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</si>
  <si>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</si>
  <si>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</si>
  <si>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</si>
  <si>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</si>
  <si>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</si>
  <si>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</si>
  <si>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</si>
  <si>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</si>
  <si>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</si>
  <si>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</si>
  <si>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</si>
  <si>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</si>
  <si>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</si>
  <si>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</si>
  <si>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</si>
  <si>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</si>
  <si>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</si>
  <si>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</si>
  <si>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</si>
  <si>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</si>
  <si>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</si>
  <si>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</si>
  <si>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</si>
  <si>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</si>
  <si>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</si>
  <si>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</si>
  <si>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</si>
  <si>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</si>
  <si>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</si>
  <si>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</si>
  <si>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</si>
  <si>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</si>
  <si>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</si>
  <si>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</si>
  <si>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</si>
  <si>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</si>
  <si>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</si>
  <si>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</si>
  <si>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</si>
  <si>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</si>
  <si>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</si>
  <si>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</si>
  <si>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</si>
  <si>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</si>
  <si>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</si>
  <si>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</si>
  <si>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</si>
  <si>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</si>
  <si>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</si>
  <si>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</si>
  <si>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</si>
  <si>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</si>
  <si>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</si>
  <si>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</si>
  <si>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</si>
  <si>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</si>
  <si>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</si>
  <si>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</si>
  <si>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</si>
  <si>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</si>
  <si>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</si>
  <si>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</si>
  <si>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</si>
  <si>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</si>
  <si>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</si>
  <si>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</si>
  <si>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</si>
  <si>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</si>
  <si>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</si>
  <si>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</si>
  <si>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</si>
  <si>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</si>
  <si>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</si>
  <si>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</si>
  <si>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</si>
  <si>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</si>
  <si>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</si>
  <si>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</si>
  <si>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</si>
  <si>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</si>
  <si>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</si>
  <si>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</si>
  <si>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</si>
  <si>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</si>
  <si>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</si>
  <si>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</si>
  <si>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</si>
  <si>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</si>
  <si>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</si>
  <si>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</si>
  <si>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</si>
  <si>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</si>
  <si>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</si>
  <si>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</si>
  <si>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</si>
  <si>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</si>
  <si>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</si>
  <si>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</si>
  <si>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</si>
  <si>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</si>
  <si>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</si>
  <si>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</si>
  <si>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</si>
  <si>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</si>
  <si>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</si>
  <si>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</si>
  <si>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</si>
  <si>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</si>
  <si>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</si>
  <si>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</si>
  <si>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</si>
  <si>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</si>
  <si>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</si>
  <si>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</si>
  <si>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</si>
  <si>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</si>
  <si>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</si>
  <si>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</si>
  <si>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</si>
  <si>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</si>
  <si>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</si>
  <si>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</si>
  <si>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</si>
  <si>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</si>
  <si>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</si>
  <si>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</si>
  <si>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</si>
  <si>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</si>
  <si>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</si>
  <si>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</si>
  <si>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</si>
  <si>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</si>
  <si>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</si>
  <si>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</si>
  <si>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</si>
  <si>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</si>
  <si>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</si>
  <si>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</si>
  <si>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</si>
  <si>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</si>
  <si>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</si>
  <si>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</si>
  <si>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</si>
  <si>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</si>
  <si>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</si>
  <si>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</si>
  <si>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</si>
  <si>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</si>
  <si>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</si>
  <si>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</si>
  <si>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</si>
  <si>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</si>
  <si>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</si>
  <si>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</si>
  <si>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</si>
  <si>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</si>
  <si>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</si>
  <si>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</si>
  <si>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</si>
  <si>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</si>
  <si>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</si>
  <si>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</si>
  <si>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</si>
  <si>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</si>
  <si>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</si>
  <si>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</si>
  <si>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</si>
  <si>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</si>
  <si>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</si>
  <si>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</si>
  <si>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</si>
  <si>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</si>
  <si>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</si>
  <si>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</si>
  <si>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</si>
  <si>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</si>
  <si>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</si>
  <si>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</si>
  <si>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</si>
  <si>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</si>
  <si>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</si>
  <si>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</si>
  <si>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</si>
  <si>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</si>
  <si>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</si>
  <si>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</si>
  <si>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</si>
  <si>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</si>
  <si>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</si>
  <si>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</si>
  <si>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</si>
  <si>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</si>
  <si>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</si>
  <si>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</si>
  <si>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</si>
  <si>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</si>
  <si>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</si>
  <si>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</si>
  <si>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</si>
  <si>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</si>
  <si>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</si>
  <si>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</si>
  <si>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</si>
  <si>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</si>
  <si>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</si>
  <si>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</si>
  <si>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</si>
  <si>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</si>
  <si>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</si>
  <si>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</si>
  <si>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</si>
  <si>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</si>
  <si>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</si>
  <si>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</si>
  <si>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</si>
  <si>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</si>
  <si>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</si>
  <si>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</si>
  <si>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</si>
  <si>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</si>
  <si>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</si>
  <si>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</si>
  <si>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</si>
  <si>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</si>
  <si>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</si>
  <si>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</si>
  <si>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</si>
  <si>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</si>
  <si>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</si>
  <si>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</si>
  <si>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</si>
  <si>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</si>
  <si>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</si>
  <si>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</si>
  <si>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</si>
  <si>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</si>
  <si>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</si>
  <si>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</si>
  <si>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</si>
  <si>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</si>
  <si>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</si>
  <si>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</si>
  <si>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</si>
  <si>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</si>
  <si>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</si>
  <si>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</si>
  <si>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</si>
  <si>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</si>
  <si>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</si>
  <si>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</si>
  <si>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</si>
  <si>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</si>
  <si>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</si>
  <si>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</si>
  <si>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</si>
  <si>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</si>
  <si>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</si>
  <si>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</si>
  <si>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</si>
  <si>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</si>
  <si>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</si>
  <si>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</si>
  <si>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</si>
  <si>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</si>
  <si>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</si>
  <si>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</si>
  <si>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</si>
  <si>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</si>
  <si>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</si>
  <si>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</si>
  <si>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</si>
  <si>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</si>
  <si>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</si>
  <si>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</si>
  <si>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</si>
  <si>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</si>
  <si>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</si>
  <si>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</si>
  <si>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</si>
  <si>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</si>
  <si>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</si>
  <si>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</si>
  <si>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</si>
  <si>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</si>
  <si>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</si>
  <si>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</si>
  <si>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</si>
  <si>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</si>
  <si>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</si>
  <si>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</si>
  <si>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</si>
  <si>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</si>
  <si>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</si>
  <si>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</si>
  <si>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</si>
  <si>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</si>
  <si>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</si>
  <si>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</si>
  <si>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</si>
  <si>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</si>
  <si>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</si>
  <si>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</si>
  <si>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</si>
  <si>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</si>
  <si>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</si>
  <si>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</si>
  <si>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</si>
  <si>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</si>
  <si>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</si>
  <si>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</si>
  <si>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</si>
  <si>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</si>
  <si>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</si>
  <si>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</si>
  <si>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</si>
  <si>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</si>
  <si>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</si>
  <si>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</si>
  <si>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</si>
  <si>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</si>
  <si>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</si>
  <si>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</si>
  <si>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</si>
  <si>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</si>
  <si>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</si>
  <si>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</si>
  <si>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</si>
  <si>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</si>
  <si>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</si>
  <si>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</si>
  <si>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</si>
  <si>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</si>
  <si>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</si>
  <si>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</si>
  <si>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</si>
  <si>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</si>
  <si>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</si>
  <si>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</si>
  <si>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</si>
  <si>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</si>
  <si>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</si>
  <si>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</si>
  <si>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</si>
  <si>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</si>
  <si>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</si>
  <si>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</si>
  <si>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</si>
  <si>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</si>
  <si>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</si>
  <si>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</si>
  <si>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</si>
  <si>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</si>
  <si>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</si>
  <si>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</si>
  <si>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</si>
  <si>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</si>
  <si>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</si>
  <si>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</si>
  <si>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</si>
  <si>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</si>
  <si>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</si>
  <si>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</si>
  <si>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</si>
  <si>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</si>
  <si>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</si>
  <si>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</si>
  <si>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</si>
  <si>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</si>
  <si>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</si>
  <si>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</si>
  <si>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</si>
  <si>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</si>
  <si>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</si>
  <si>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</si>
  <si>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</si>
  <si>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</si>
  <si>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</si>
  <si>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</si>
  <si>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</si>
  <si>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</si>
  <si>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</si>
  <si>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</si>
  <si>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</si>
  <si>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</si>
  <si>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</si>
  <si>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</si>
  <si>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</si>
  <si>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</si>
  <si>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</si>
  <si>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</si>
  <si>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</si>
  <si>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</si>
  <si>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</si>
  <si>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</si>
  <si>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</si>
  <si>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</si>
  <si>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</si>
  <si>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</si>
  <si>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</si>
  <si>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</si>
  <si>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</si>
  <si>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</si>
  <si>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</si>
  <si>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</si>
  <si>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</si>
  <si>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</si>
  <si>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</si>
  <si>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</si>
  <si>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</si>
  <si>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</si>
  <si>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</si>
  <si>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</si>
  <si>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</si>
  <si>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</si>
  <si>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</si>
  <si>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</si>
  <si>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</si>
  <si>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</si>
  <si>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</si>
  <si>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</si>
  <si>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</si>
  <si>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</si>
  <si>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</si>
  <si>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</si>
  <si>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</si>
  <si>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</si>
  <si>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</si>
  <si>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</si>
  <si>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</si>
  <si>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</si>
  <si>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</si>
  <si>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</si>
  <si>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</si>
  <si>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</si>
  <si>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</si>
  <si>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</si>
  <si>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</si>
  <si>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</si>
  <si>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</si>
  <si>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</si>
  <si>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</si>
  <si>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</si>
  <si>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</si>
  <si>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</si>
  <si>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</si>
  <si>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</si>
  <si>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</si>
  <si>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</si>
  <si>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</si>
  <si>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</si>
  <si>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</si>
  <si>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</si>
  <si>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</si>
  <si>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</si>
  <si>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</si>
  <si>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</si>
  <si>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</si>
  <si>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</si>
  <si>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</si>
  <si>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</si>
  <si>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</si>
  <si>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</si>
  <si>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</si>
  <si>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</si>
  <si>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</si>
  <si>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</si>
  <si>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</si>
  <si>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</si>
  <si>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</si>
  <si>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</si>
  <si>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</si>
  <si>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</si>
  <si>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</si>
  <si>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</si>
  <si>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</si>
  <si>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</si>
  <si>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</si>
  <si>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</si>
  <si>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</si>
  <si>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</si>
  <si>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</si>
  <si>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</si>
  <si>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</si>
  <si>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</si>
  <si>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</si>
  <si>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</si>
  <si>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</si>
  <si>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</si>
  <si>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</si>
  <si>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</si>
  <si>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</si>
  <si>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</si>
  <si>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</si>
  <si>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</si>
  <si>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</si>
  <si>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</si>
  <si>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</si>
  <si>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</si>
  <si>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</si>
  <si>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</si>
  <si>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</si>
  <si>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</si>
  <si>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</si>
  <si>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</si>
  <si>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</si>
  <si>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</si>
  <si>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</si>
  <si>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</si>
  <si>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</si>
  <si>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</si>
  <si>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</si>
  <si>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</si>
  <si>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</si>
  <si>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</si>
  <si>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</si>
  <si>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</si>
  <si>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</si>
  <si>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</si>
  <si>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</si>
  <si>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</si>
  <si>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</si>
  <si>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</si>
  <si>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</si>
  <si>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</si>
  <si>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</si>
  <si>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</si>
  <si>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</si>
  <si>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</si>
  <si>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</si>
  <si>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</si>
  <si>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</si>
  <si>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</si>
  <si>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</si>
  <si>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</si>
  <si>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</si>
  <si>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</si>
  <si>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</si>
  <si>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</si>
  <si>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</si>
  <si>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</si>
  <si>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</si>
  <si>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</si>
  <si>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</si>
  <si>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</si>
  <si>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</si>
  <si>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</si>
  <si>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</si>
  <si>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</si>
  <si>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</si>
  <si>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</si>
  <si>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</si>
  <si>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</si>
  <si>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</si>
  <si>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</si>
  <si>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</si>
  <si>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</si>
  <si>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</si>
  <si>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</si>
  <si>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</si>
  <si>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</si>
  <si>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</si>
  <si>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</si>
  <si>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</si>
  <si>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</si>
  <si>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</si>
  <si>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</si>
  <si>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</si>
  <si>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</si>
  <si>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</si>
  <si>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</si>
  <si>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</si>
  <si>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</si>
  <si>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</si>
  <si>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</si>
  <si>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</si>
  <si>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</si>
  <si>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</si>
  <si>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</si>
  <si>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</si>
  <si>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</si>
  <si>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</si>
  <si>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</si>
  <si>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</si>
  <si>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</si>
  <si>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</si>
  <si>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</si>
  <si>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</si>
  <si>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</si>
  <si>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</si>
  <si>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</si>
  <si>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</si>
  <si>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</si>
  <si>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</si>
  <si>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</si>
  <si>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</si>
  <si>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</si>
  <si>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</si>
  <si>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</si>
  <si>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</si>
  <si>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</si>
  <si>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</si>
  <si>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</si>
  <si>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</si>
  <si>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</si>
  <si>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</si>
  <si>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</si>
  <si>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</si>
  <si>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</si>
  <si>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</si>
  <si>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</si>
  <si>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</si>
  <si>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</si>
  <si>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</si>
  <si>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</si>
  <si>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</si>
  <si>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</si>
  <si>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</si>
  <si>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</si>
  <si>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</si>
  <si>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</si>
  <si>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</si>
  <si>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</si>
  <si>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</si>
  <si>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</si>
  <si>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</si>
  <si>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</si>
  <si>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</si>
  <si>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</si>
  <si>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</si>
  <si>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</si>
  <si>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</si>
  <si>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</si>
  <si>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</si>
  <si>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</si>
  <si>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</si>
  <si>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</si>
  <si>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</si>
  <si>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</si>
  <si>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</si>
  <si>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</si>
  <si>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</si>
  <si>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</si>
  <si>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</si>
  <si>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</si>
  <si>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</si>
  <si>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</si>
  <si>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</si>
  <si>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</si>
  <si>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</si>
  <si>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</si>
  <si>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</si>
  <si>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</si>
  <si>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</si>
  <si>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</si>
  <si>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</si>
  <si>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</si>
  <si>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</si>
  <si>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</si>
  <si>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</si>
  <si>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</si>
  <si>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</si>
  <si>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</si>
  <si>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</si>
  <si>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</si>
  <si>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</si>
  <si>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</si>
  <si>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</si>
  <si>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</si>
  <si>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</si>
  <si>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</si>
  <si>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</si>
  <si>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</si>
  <si>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</si>
  <si>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</si>
  <si>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</si>
  <si>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</si>
  <si>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</si>
  <si>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</si>
  <si>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</si>
  <si>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</si>
  <si>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</si>
  <si>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</si>
  <si>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</si>
  <si>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</si>
  <si>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</si>
  <si>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</si>
  <si>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</si>
  <si>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</si>
  <si>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</si>
  <si>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</si>
  <si>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</si>
  <si>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</si>
  <si>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</si>
  <si>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</si>
  <si>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</si>
  <si>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</si>
  <si>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</si>
  <si>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</si>
  <si>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</si>
  <si>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</si>
  <si>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</si>
  <si>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</si>
  <si>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</si>
  <si>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</si>
  <si>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</si>
  <si>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</si>
  <si>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</si>
  <si>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</si>
  <si>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</si>
  <si>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</si>
  <si>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</si>
  <si>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</si>
  <si>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</si>
  <si>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</si>
  <si>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</si>
  <si>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</si>
  <si>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</si>
  <si>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</si>
  <si>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</si>
  <si>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</si>
  <si>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</si>
  <si>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</si>
  <si>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</si>
  <si>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</si>
  <si>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</si>
  <si>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</si>
  <si>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</si>
  <si>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</si>
  <si>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</si>
  <si>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</si>
  <si>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</si>
  <si>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</si>
  <si>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</si>
  <si>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</si>
  <si>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</si>
  <si>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</si>
  <si>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</si>
  <si>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</si>
  <si>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</si>
  <si>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</si>
  <si>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</si>
  <si>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</si>
  <si>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</si>
  <si>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</si>
  <si>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</si>
  <si>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</si>
  <si>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</si>
  <si>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</si>
  <si>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</si>
  <si>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</si>
  <si>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</si>
  <si>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</si>
  <si>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</si>
  <si>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</si>
  <si>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</si>
  <si>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</si>
  <si>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</si>
  <si>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</si>
  <si>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</si>
  <si>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</si>
  <si>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</si>
  <si>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</si>
  <si>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</si>
  <si>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</si>
  <si>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</si>
  <si>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</si>
  <si>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</si>
  <si>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</si>
  <si>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</si>
  <si>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</si>
  <si>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</si>
  <si>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</si>
  <si>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</si>
  <si>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</si>
  <si>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</si>
  <si>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</si>
  <si>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</si>
  <si>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</si>
  <si>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</si>
  <si>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</si>
  <si>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</si>
  <si>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</si>
  <si>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</si>
  <si>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</si>
  <si>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</si>
  <si>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</si>
  <si>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</si>
  <si>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</si>
  <si>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</si>
  <si>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</si>
  <si>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</si>
  <si>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</si>
  <si>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</si>
  <si>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</si>
  <si>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</si>
  <si>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</si>
  <si>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</si>
  <si>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</si>
  <si>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</si>
  <si>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</si>
  <si>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</si>
  <si>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</si>
  <si>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</si>
  <si>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</si>
  <si>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</si>
  <si>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</si>
  <si>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</si>
  <si>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</si>
  <si>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</si>
  <si>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</si>
  <si>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</si>
  <si>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</si>
  <si>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</si>
  <si>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</si>
  <si>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</si>
  <si>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</si>
  <si>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</si>
  <si>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</si>
  <si>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</si>
  <si>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</si>
  <si>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</si>
  <si>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</si>
  <si>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</si>
  <si>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</si>
  <si>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</si>
  <si>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</si>
  <si>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</si>
  <si>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</si>
  <si>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</si>
  <si>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</si>
  <si>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</si>
  <si>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</si>
  <si>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</si>
  <si>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</si>
  <si>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</si>
  <si>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</si>
  <si>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</si>
  <si>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</si>
  <si>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</si>
  <si>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</si>
  <si>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</si>
  <si>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</si>
  <si>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</si>
  <si>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</si>
  <si>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</si>
  <si>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</si>
  <si>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</si>
  <si>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</si>
  <si>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</si>
  <si>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</si>
  <si>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</si>
  <si>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</si>
  <si>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</si>
  <si>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</si>
  <si>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</si>
  <si>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</si>
  <si>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</si>
  <si>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</si>
  <si>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</si>
  <si>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</si>
  <si>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</si>
  <si>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</si>
  <si>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</si>
  <si>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</si>
  <si>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</si>
  <si>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</si>
  <si>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</si>
  <si>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</si>
  <si>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</si>
  <si>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</si>
  <si>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</si>
  <si>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</si>
  <si>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</si>
  <si>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</si>
  <si>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</si>
  <si>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</si>
  <si>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</si>
  <si>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</si>
  <si>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</si>
  <si>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</si>
  <si>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</si>
  <si>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</si>
  <si>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</si>
  <si>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</si>
  <si>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</si>
  <si>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</si>
  <si>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</si>
  <si>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</si>
  <si>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</si>
  <si>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</si>
  <si>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</si>
  <si>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</si>
  <si>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</si>
  <si>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</si>
  <si>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</si>
  <si>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</si>
  <si>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</si>
  <si>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</si>
  <si>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</si>
  <si>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</si>
  <si>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</si>
  <si>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</si>
  <si>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</si>
  <si>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</si>
  <si>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</si>
  <si>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</si>
  <si>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</si>
  <si>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</si>
  <si>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</si>
  <si>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</si>
  <si>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</si>
  <si>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</si>
  <si>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</si>
  <si>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</si>
  <si>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</si>
  <si>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</si>
  <si>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</si>
  <si>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</si>
  <si>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</si>
  <si>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</si>
  <si>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</si>
  <si>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</si>
  <si>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</si>
  <si>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</si>
  <si>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</si>
  <si>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</si>
  <si>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</si>
  <si>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</si>
  <si>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</si>
  <si>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</si>
  <si>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</si>
  <si>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</si>
  <si>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</si>
  <si>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</si>
  <si>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</si>
  <si>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</si>
  <si>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</si>
  <si>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</si>
  <si>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</si>
  <si>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</si>
  <si>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</si>
  <si>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</si>
  <si>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</si>
  <si>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</si>
  <si>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</si>
  <si>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</si>
  <si>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</si>
  <si>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</si>
  <si>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</si>
  <si>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</si>
  <si>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</si>
  <si>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</si>
  <si>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</si>
  <si>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</si>
  <si>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</si>
  <si>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</si>
  <si>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</si>
  <si>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</si>
  <si>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</si>
  <si>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</si>
  <si>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</si>
  <si>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</si>
  <si>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</si>
  <si>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</si>
  <si>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</si>
  <si>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</si>
  <si>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</si>
  <si>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</si>
  <si>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</si>
  <si>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</si>
  <si>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</si>
  <si>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</si>
  <si>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</si>
  <si>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</si>
  <si>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</si>
  <si>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</si>
  <si>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</si>
  <si>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</si>
  <si>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</si>
  <si>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</si>
  <si>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</si>
  <si>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</si>
  <si>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</si>
  <si>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</si>
  <si>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</si>
  <si>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</si>
  <si>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</si>
  <si>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</si>
  <si>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</si>
  <si>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</si>
  <si>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</si>
  <si>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</si>
  <si>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</si>
  <si>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</si>
  <si>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</si>
  <si>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</si>
  <si>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</si>
  <si>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</si>
  <si>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</si>
  <si>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</si>
  <si>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</si>
  <si>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</si>
  <si>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</si>
  <si>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</si>
  <si>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</si>
  <si>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</si>
  <si>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</si>
  <si>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</si>
  <si>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</si>
  <si>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</si>
  <si>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</si>
  <si>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</si>
  <si>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</si>
  <si>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</si>
  <si>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</si>
  <si>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</si>
  <si>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</si>
  <si>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</si>
  <si>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</si>
  <si>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</si>
  <si>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</si>
  <si>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</si>
  <si>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</si>
  <si>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</si>
  <si>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</si>
  <si>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</si>
  <si>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</si>
  <si>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</si>
  <si>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</si>
  <si>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</si>
  <si>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</si>
  <si>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</si>
  <si>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</si>
  <si>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</si>
  <si>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</si>
  <si>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</si>
  <si>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</si>
  <si>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</si>
  <si>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</si>
  <si>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</si>
  <si>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</si>
  <si>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</si>
  <si>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</si>
  <si>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</si>
  <si>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</si>
  <si>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</si>
  <si>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</si>
  <si>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</si>
  <si>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</si>
  <si>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</si>
  <si>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</si>
  <si>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</si>
  <si>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</si>
  <si>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</si>
  <si>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</si>
  <si>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</si>
  <si>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</si>
  <si>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</si>
  <si>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</si>
  <si>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</si>
  <si>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</si>
  <si>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</si>
  <si>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</si>
  <si>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</si>
  <si>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</si>
  <si>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</si>
  <si>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</si>
  <si>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</si>
  <si>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</si>
  <si>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</si>
  <si>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</si>
  <si>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</si>
  <si>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</si>
  <si>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</si>
  <si>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</si>
  <si>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</si>
  <si>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</si>
  <si>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</si>
  <si>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</si>
  <si>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</si>
  <si>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</si>
  <si>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</si>
  <si>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</si>
  <si>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</si>
  <si>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</si>
  <si>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</si>
  <si>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</si>
  <si>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</si>
  <si>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</si>
  <si>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</si>
  <si>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</si>
  <si>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</si>
  <si>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</si>
  <si>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</si>
  <si>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</si>
  <si>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</si>
  <si>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</si>
  <si>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</si>
  <si>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</si>
  <si>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</si>
  <si>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</si>
  <si>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</si>
  <si>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</si>
  <si>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</si>
  <si>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</si>
  <si>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</si>
  <si>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</si>
  <si>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</si>
  <si>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</si>
  <si>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</si>
  <si>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</si>
  <si>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</si>
  <si>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</si>
  <si>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</si>
  <si>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</si>
  <si>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</si>
  <si>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</si>
  <si>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</si>
  <si>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</si>
  <si>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</si>
  <si>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</si>
  <si>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</si>
  <si>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</si>
  <si>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</si>
  <si>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</si>
  <si>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</si>
  <si>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</si>
  <si>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</si>
  <si>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</si>
  <si>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</si>
  <si>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</si>
  <si>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</si>
  <si>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</si>
  <si>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</si>
  <si>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</si>
  <si>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</si>
  <si>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</si>
  <si>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</si>
  <si>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</si>
  <si>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</si>
  <si>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</si>
  <si>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</si>
  <si>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</si>
  <si>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</si>
  <si>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</si>
  <si>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</si>
  <si>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</si>
  <si>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</si>
  <si>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</si>
  <si>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</si>
  <si>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</si>
  <si>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</si>
  <si>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</si>
  <si>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</si>
  <si>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</si>
  <si>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</si>
  <si>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</si>
  <si>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</si>
  <si>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</si>
  <si>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</si>
  <si>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</si>
  <si>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</si>
  <si>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</si>
  <si>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</si>
  <si>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</si>
  <si>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</si>
  <si>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</si>
  <si>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</si>
  <si>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</si>
  <si>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</si>
  <si>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</si>
  <si>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</si>
  <si>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</si>
  <si>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</si>
  <si>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</si>
  <si>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</si>
  <si>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</si>
  <si>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</si>
  <si>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</si>
  <si>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</si>
  <si>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</si>
  <si>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</si>
  <si>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</si>
  <si>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</si>
  <si>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</si>
  <si>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</si>
  <si>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</si>
  <si>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</si>
  <si>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</si>
  <si>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</si>
  <si>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</si>
  <si>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</si>
  <si>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</si>
  <si>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</si>
  <si>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</si>
  <si>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</si>
  <si>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</si>
  <si>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</si>
  <si>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</si>
  <si>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</si>
  <si>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</si>
  <si>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</si>
  <si>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</si>
  <si>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</si>
  <si>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</si>
  <si>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</si>
  <si>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</si>
  <si>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</si>
  <si>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</si>
  <si>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</si>
  <si>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</si>
  <si>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</si>
  <si>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</si>
  <si>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</si>
  <si>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</si>
  <si>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</si>
  <si>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</si>
  <si>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</si>
  <si>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</si>
  <si>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</si>
  <si>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</si>
  <si>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</si>
  <si>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</si>
  <si>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</si>
  <si>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</si>
  <si>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</si>
  <si>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</si>
  <si>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</si>
  <si>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</si>
  <si>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</si>
  <si>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</si>
  <si>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</si>
  <si>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</si>
  <si>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</si>
  <si>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</si>
  <si>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</si>
  <si>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</si>
  <si>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</si>
  <si>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</si>
  <si>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</si>
  <si>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</si>
  <si>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</si>
  <si>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</si>
  <si>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</si>
  <si>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</si>
  <si>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</si>
  <si>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</si>
  <si>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</si>
  <si>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</si>
  <si>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</si>
  <si>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</si>
  <si>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</si>
  <si>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</si>
  <si>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</si>
  <si>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</si>
  <si>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</si>
  <si>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</si>
  <si>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</si>
  <si>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</si>
  <si>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</si>
  <si>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</si>
  <si>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</si>
  <si>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</si>
  <si>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</si>
  <si>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</si>
  <si>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</si>
  <si>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</si>
  <si>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</si>
  <si>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</si>
  <si>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</si>
  <si>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</si>
  <si>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</si>
  <si>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</si>
  <si>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</si>
  <si>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</si>
  <si>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</si>
  <si>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</si>
  <si>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</si>
  <si>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</si>
  <si>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</si>
  <si>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</si>
  <si>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</si>
  <si>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</si>
  <si>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</si>
  <si>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</si>
  <si>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</si>
  <si>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</si>
  <si>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</si>
  <si>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</si>
  <si>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</si>
  <si>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</si>
  <si>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</si>
  <si>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</si>
  <si>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</si>
  <si>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</si>
  <si>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</si>
  <si>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</si>
  <si>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</si>
  <si>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</si>
  <si>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</si>
  <si>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</si>
  <si>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</si>
  <si>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</si>
  <si>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</si>
  <si>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</si>
  <si>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</si>
  <si>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</si>
  <si>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</si>
  <si>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</si>
  <si>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</si>
  <si>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</si>
  <si>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</si>
  <si>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</si>
  <si>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</si>
  <si>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</si>
  <si>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</si>
  <si>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</si>
  <si>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</si>
  <si>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</si>
  <si>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</si>
  <si>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</si>
  <si>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</si>
  <si>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</si>
  <si>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</si>
  <si>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</si>
  <si>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</si>
  <si>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</si>
  <si>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</si>
  <si>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</si>
  <si>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</si>
  <si>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</si>
  <si>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</si>
  <si>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</si>
  <si>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</si>
  <si>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</si>
  <si>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</si>
  <si>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</si>
  <si>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</si>
  <si>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</si>
  <si>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</si>
  <si>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</si>
  <si>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</si>
  <si>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</si>
  <si>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</si>
  <si>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</si>
  <si>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</si>
  <si>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</si>
  <si>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</si>
  <si>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</si>
  <si>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</si>
  <si>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</si>
  <si>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</si>
  <si>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</si>
  <si>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</si>
  <si>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</si>
  <si>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</si>
  <si>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</si>
  <si>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</si>
  <si>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</si>
  <si>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</si>
  <si>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</si>
  <si>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</si>
  <si>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</si>
  <si>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</si>
  <si>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</si>
  <si>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</si>
  <si>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</si>
  <si>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</si>
  <si>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</si>
  <si>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</si>
  <si>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</si>
  <si>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</si>
  <si>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</si>
  <si>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</si>
  <si>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</si>
  <si>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</si>
  <si>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</si>
  <si>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</si>
  <si>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</si>
  <si>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</si>
  <si>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</si>
  <si>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</si>
  <si>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</si>
  <si>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</si>
  <si>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</si>
  <si>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</si>
  <si>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</si>
  <si>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</si>
  <si>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</si>
  <si>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</si>
  <si>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</si>
  <si>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</si>
  <si>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</si>
  <si>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</si>
  <si>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</si>
  <si>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</si>
  <si>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</si>
  <si>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</si>
  <si>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</si>
  <si>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</si>
  <si>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</si>
  <si>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</si>
  <si>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</si>
  <si>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</si>
  <si>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</si>
  <si>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</si>
  <si>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</si>
  <si>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</si>
  <si>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</si>
  <si>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</si>
  <si>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</si>
  <si>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</si>
  <si>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</si>
  <si>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</si>
  <si>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</si>
  <si>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</si>
  <si>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</si>
  <si>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</si>
  <si>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</si>
  <si>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</si>
  <si>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</si>
  <si>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</si>
  <si>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</si>
  <si>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</si>
  <si>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</si>
  <si>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</si>
  <si>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</si>
  <si>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</si>
  <si>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</si>
  <si>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</si>
  <si>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</si>
  <si>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</si>
  <si>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</si>
  <si>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</si>
  <si>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</si>
  <si>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</si>
  <si>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</si>
  <si>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</si>
  <si>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</si>
  <si>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</si>
  <si>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</si>
  <si>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</si>
  <si>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</si>
  <si>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</si>
  <si>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</si>
  <si>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</si>
  <si>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</si>
  <si>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</si>
  <si>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</si>
  <si>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</si>
  <si>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</si>
  <si>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</si>
  <si>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</si>
  <si>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</si>
  <si>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</si>
  <si>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</si>
  <si>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</si>
  <si>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</si>
  <si>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</si>
  <si>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</si>
  <si>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</si>
  <si>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</si>
  <si>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</si>
  <si>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</si>
  <si>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</si>
  <si>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</si>
  <si>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</si>
  <si>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</si>
  <si>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</si>
  <si>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</si>
  <si>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</si>
  <si>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</si>
  <si>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</si>
  <si>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</si>
  <si>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</si>
  <si>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</si>
  <si>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</si>
  <si>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</si>
  <si>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</si>
  <si>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</si>
  <si>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</si>
  <si>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</si>
  <si>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</si>
  <si>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</si>
  <si>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</si>
  <si>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</si>
  <si>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</si>
  <si>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</si>
  <si>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</si>
  <si>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</si>
  <si>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</si>
  <si>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</si>
  <si>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</si>
  <si>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</si>
  <si>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</si>
  <si>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</si>
  <si>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</si>
  <si>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</si>
  <si>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</si>
  <si>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</si>
  <si>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</si>
  <si>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</si>
  <si>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</si>
  <si>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</si>
  <si>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</si>
  <si>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</si>
  <si>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</si>
  <si>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</si>
  <si>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</si>
  <si>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</si>
  <si>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</si>
  <si>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</si>
  <si>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</si>
  <si>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</si>
  <si>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</si>
  <si>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</si>
  <si>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</si>
  <si>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</si>
  <si>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</si>
  <si>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</si>
  <si>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</si>
  <si>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</si>
  <si>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</si>
  <si>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</si>
  <si>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</si>
  <si>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</si>
  <si>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</si>
  <si>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</si>
  <si>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</si>
  <si>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</si>
  <si>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</si>
  <si>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</si>
  <si>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</si>
  <si>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</si>
  <si>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</si>
  <si>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</si>
  <si>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</si>
  <si>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</si>
  <si>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</si>
  <si>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</si>
  <si>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</si>
  <si>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</si>
  <si>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</si>
  <si>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</si>
  <si>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</si>
  <si>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</si>
  <si>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</si>
  <si>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</si>
  <si>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</si>
  <si>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</si>
  <si>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</si>
  <si>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</si>
  <si>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</si>
  <si>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</si>
  <si>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</si>
  <si>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</si>
  <si>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</si>
  <si>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</si>
  <si>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</si>
  <si>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</si>
  <si>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</si>
  <si>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</si>
  <si>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</si>
  <si>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</si>
  <si>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</si>
  <si>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</si>
  <si>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</si>
  <si>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</si>
  <si>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</si>
  <si>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</si>
  <si>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</si>
  <si>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</si>
  <si>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</si>
  <si>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</si>
  <si>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</si>
  <si>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</si>
  <si>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</si>
  <si>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</si>
  <si>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</si>
  <si>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</si>
  <si>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</si>
  <si>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</si>
  <si>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</si>
  <si>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</si>
  <si>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</si>
  <si>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</si>
  <si>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</si>
  <si>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</si>
  <si>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</si>
  <si>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</si>
  <si>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</si>
  <si>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</si>
  <si>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</si>
  <si>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</si>
  <si>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</si>
  <si>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</si>
  <si>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</si>
  <si>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</si>
  <si>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</si>
  <si>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</si>
  <si>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</si>
  <si>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</si>
  <si>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</si>
  <si>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</si>
  <si>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</si>
  <si>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</si>
  <si>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</si>
  <si>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</si>
  <si>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</si>
  <si>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</si>
  <si>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</si>
  <si>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</si>
  <si>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</si>
  <si>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</si>
  <si>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</si>
  <si>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</si>
  <si>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</si>
  <si>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</si>
  <si>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</si>
  <si>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</si>
  <si>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</si>
  <si>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</si>
  <si>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</si>
  <si>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</si>
  <si>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</si>
  <si>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</si>
  <si>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</si>
  <si>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</si>
  <si>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</si>
  <si>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</si>
  <si>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</si>
  <si>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</si>
  <si>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</si>
  <si>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</si>
  <si>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</si>
  <si>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</si>
  <si>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</si>
  <si>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</si>
  <si>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</si>
  <si>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</si>
  <si>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</si>
  <si>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</si>
  <si>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</si>
  <si>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</si>
  <si>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</si>
  <si>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</si>
  <si>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</si>
  <si>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</si>
  <si>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</si>
  <si>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</si>
  <si>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</si>
  <si>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</si>
  <si>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</si>
  <si>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</si>
  <si>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</si>
  <si>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</si>
  <si>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</si>
  <si>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</si>
  <si>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</si>
  <si>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</si>
  <si>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</si>
  <si>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</si>
  <si>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</si>
  <si>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</si>
  <si>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</si>
  <si>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</si>
  <si>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</si>
  <si>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</si>
  <si>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</si>
  <si>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</si>
  <si>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</si>
  <si>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</si>
  <si>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</si>
  <si>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</si>
  <si>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</si>
  <si>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</si>
  <si>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</si>
  <si>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</si>
  <si>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</si>
  <si>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</si>
  <si>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</si>
  <si>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</si>
  <si>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</si>
  <si>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</si>
  <si>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</si>
  <si>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</si>
  <si>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</si>
  <si>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</si>
  <si>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</si>
  <si>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</si>
  <si>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</si>
  <si>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</si>
  <si>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</si>
  <si>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</si>
  <si>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</si>
  <si>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</si>
  <si>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</si>
  <si>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</si>
  <si>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</si>
  <si>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</si>
  <si>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</si>
  <si>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</si>
  <si>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</si>
  <si>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</si>
  <si>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</si>
  <si>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</si>
  <si>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</si>
  <si>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</si>
  <si>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</si>
  <si>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</si>
  <si>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</si>
  <si>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</si>
  <si>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</si>
  <si>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</si>
  <si>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</si>
  <si>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</si>
  <si>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</si>
  <si>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</si>
  <si>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</si>
  <si>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</si>
  <si>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</si>
  <si>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</si>
  <si>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</si>
  <si>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</si>
  <si>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</si>
  <si>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</si>
  <si>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</si>
  <si>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</si>
  <si>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</si>
  <si>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</si>
  <si>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</si>
  <si>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</si>
  <si>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</si>
  <si>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</si>
  <si>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</si>
  <si>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</si>
  <si>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</si>
  <si>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</si>
  <si>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</si>
  <si>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</si>
  <si>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</si>
  <si>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</si>
  <si>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</si>
  <si>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</si>
  <si>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</si>
  <si>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</si>
  <si>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</si>
  <si>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</si>
  <si>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</si>
  <si>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</si>
  <si>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</si>
  <si>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</si>
  <si>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</si>
  <si>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</si>
  <si>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</si>
  <si>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</si>
  <si>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</si>
  <si>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</si>
  <si>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</si>
  <si>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</si>
  <si>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</si>
  <si>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</si>
  <si>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</si>
  <si>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</si>
  <si>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</si>
  <si>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</si>
  <si>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</si>
  <si>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</si>
  <si>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</si>
  <si>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</si>
  <si>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</si>
  <si>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</si>
  <si>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</si>
  <si>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</si>
  <si>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</si>
  <si>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</si>
  <si>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</si>
  <si>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</si>
  <si>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</si>
  <si>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</si>
  <si>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</si>
  <si>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</si>
  <si>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</si>
  <si>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</si>
  <si>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</si>
  <si>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</si>
  <si>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</si>
  <si>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</si>
  <si>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</si>
  <si>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</si>
  <si>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</si>
  <si>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</si>
  <si>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</si>
  <si>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</si>
  <si>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</si>
  <si>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</si>
  <si>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</si>
  <si>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</si>
  <si>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</si>
  <si>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</si>
  <si>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</si>
  <si>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</si>
  <si>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</si>
  <si>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</si>
  <si>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</si>
  <si>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</si>
  <si>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</si>
  <si>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</si>
  <si>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</si>
  <si>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</si>
  <si>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</si>
  <si>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</si>
  <si>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</si>
  <si>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</si>
  <si>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</si>
  <si>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</si>
  <si>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</si>
  <si>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</si>
  <si>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</si>
  <si>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</si>
  <si>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</si>
  <si>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</si>
  <si>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</si>
  <si>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</si>
  <si>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</si>
  <si>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</si>
  <si>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</si>
  <si>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</si>
  <si>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</si>
  <si>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</si>
  <si>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</si>
  <si>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</si>
  <si>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</si>
  <si>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</si>
  <si>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</si>
  <si>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</si>
  <si>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</si>
  <si>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</si>
  <si>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</si>
  <si>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</si>
  <si>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</si>
  <si>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</si>
  <si>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</si>
  <si>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</si>
  <si>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</si>
  <si>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</si>
  <si>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</si>
  <si>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</si>
  <si>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</si>
  <si>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</si>
  <si>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</si>
  <si>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</si>
  <si>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</si>
  <si>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</si>
  <si>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</si>
  <si>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</si>
  <si>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</si>
  <si>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</si>
  <si>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</si>
  <si>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</si>
  <si>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</si>
  <si>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</si>
  <si>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</si>
  <si>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</si>
  <si>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</si>
  <si>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</si>
  <si>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</si>
  <si>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</si>
  <si>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</si>
  <si>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</si>
  <si>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</si>
  <si>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</si>
  <si>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</si>
  <si>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</si>
  <si>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</si>
  <si>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</si>
  <si>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</si>
  <si>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</si>
  <si>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</si>
  <si>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</si>
  <si>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</si>
  <si>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</si>
  <si>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</si>
  <si>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</si>
  <si>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</si>
  <si>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</si>
  <si>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</si>
  <si>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</si>
  <si>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</si>
  <si>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</si>
  <si>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</si>
  <si>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</si>
  <si>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</si>
  <si>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</si>
  <si>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</si>
  <si>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</si>
  <si>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</si>
  <si>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</si>
  <si>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</si>
  <si>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</si>
  <si>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</si>
  <si>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</si>
  <si>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</si>
  <si>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</si>
  <si>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</si>
  <si>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</si>
  <si>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</si>
  <si>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</si>
  <si>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</si>
  <si>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</si>
  <si>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</si>
  <si>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</si>
  <si>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</si>
  <si>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</si>
  <si>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</si>
  <si>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</si>
  <si>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</si>
  <si>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</si>
  <si>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</si>
  <si>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</si>
  <si>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</si>
  <si>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</si>
  <si>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</si>
  <si>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</si>
  <si>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</si>
  <si>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</si>
  <si>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</si>
  <si>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</si>
  <si>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</si>
  <si>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</si>
  <si>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</si>
  <si>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</si>
  <si>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</si>
  <si>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</si>
  <si>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</si>
  <si>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</si>
  <si>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</si>
  <si>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</si>
  <si>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</si>
  <si>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</si>
  <si>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</si>
  <si>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</si>
  <si>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</si>
  <si>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</si>
  <si>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</si>
  <si>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</si>
  <si>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</si>
  <si>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</si>
  <si>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</si>
  <si>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</si>
  <si>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</si>
  <si>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</si>
  <si>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</si>
  <si>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</si>
  <si>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</si>
  <si>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</si>
  <si>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</si>
  <si>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</si>
  <si>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</si>
  <si>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</si>
  <si>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</si>
  <si>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</si>
  <si>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</si>
  <si>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</si>
  <si>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</si>
  <si>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</si>
  <si>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</si>
  <si>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</si>
  <si>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</si>
  <si>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</si>
  <si>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</si>
  <si>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</si>
  <si>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</si>
  <si>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</si>
  <si>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</si>
  <si>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</si>
  <si>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</si>
  <si>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</si>
  <si>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</si>
  <si>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</si>
  <si>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</si>
  <si>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</si>
  <si>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</si>
  <si>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</si>
  <si>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</si>
  <si>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</si>
  <si>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</si>
  <si>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</si>
  <si>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</si>
  <si>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</si>
  <si>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</si>
  <si>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</si>
  <si>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</si>
  <si>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</si>
  <si>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</si>
  <si>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</si>
  <si>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</si>
  <si>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</si>
  <si>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</si>
  <si>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</si>
  <si>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</si>
  <si>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</si>
  <si>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</si>
  <si>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</si>
  <si>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</si>
  <si>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</si>
  <si>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</si>
  <si>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</si>
  <si>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</si>
  <si>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</si>
  <si>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</si>
  <si>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</si>
  <si>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</si>
  <si>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</si>
  <si>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</si>
  <si>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</si>
  <si>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</si>
  <si>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</si>
  <si>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</si>
  <si>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</si>
  <si>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</si>
  <si>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</si>
  <si>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</si>
  <si>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</si>
  <si>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</si>
  <si>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</si>
  <si>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</si>
  <si>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</si>
  <si>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</si>
  <si>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</si>
  <si>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</si>
  <si>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</si>
  <si>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</si>
  <si>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</si>
  <si>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</si>
  <si>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</si>
  <si>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</si>
  <si>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</si>
  <si>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</si>
  <si>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</si>
  <si>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</si>
  <si>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</si>
  <si>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</si>
  <si>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</si>
  <si>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</si>
  <si>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</si>
  <si>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</si>
  <si>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</si>
  <si>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</si>
  <si>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</si>
  <si>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</si>
  <si>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</si>
  <si>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</si>
  <si>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</si>
  <si>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</si>
  <si>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</si>
  <si>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</si>
  <si>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</si>
  <si>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</si>
  <si>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</si>
  <si>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</si>
  <si>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</si>
  <si>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</si>
  <si>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</si>
  <si>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</si>
  <si>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</si>
  <si>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</si>
  <si>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</si>
  <si>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</si>
  <si>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</si>
  <si>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</si>
  <si>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</si>
  <si>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</si>
  <si>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</si>
  <si>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</si>
  <si>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</si>
  <si>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</si>
  <si>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</si>
  <si>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</si>
  <si>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</si>
  <si>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</si>
  <si>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</si>
  <si>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</si>
  <si>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</si>
  <si>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</si>
  <si>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</si>
  <si>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</si>
  <si>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</si>
  <si>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</si>
  <si>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</si>
  <si>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</si>
  <si>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</si>
  <si>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</si>
  <si>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</si>
  <si>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</si>
  <si>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</si>
  <si>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</si>
  <si>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</si>
  <si>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</si>
  <si>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</si>
  <si>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</si>
  <si>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</si>
  <si>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</si>
  <si>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</si>
  <si>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</si>
  <si>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</si>
  <si>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</si>
  <si>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</si>
  <si>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</si>
  <si>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</si>
  <si>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</si>
  <si>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</si>
  <si>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</si>
  <si>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</si>
  <si>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</si>
  <si>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</si>
  <si>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</si>
  <si>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</si>
  <si>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</si>
  <si>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</si>
  <si>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</si>
  <si>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</si>
  <si>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</si>
  <si>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</si>
  <si>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</si>
  <si>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</si>
  <si>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</si>
  <si>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</si>
  <si>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</si>
  <si>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</si>
  <si>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</si>
  <si>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</si>
  <si>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</si>
  <si>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</si>
  <si>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</si>
  <si>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</si>
  <si>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</si>
  <si>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</si>
  <si>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</si>
  <si>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</si>
  <si>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</si>
  <si>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</si>
  <si>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</si>
  <si>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</si>
  <si>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</si>
  <si>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</si>
  <si>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</si>
  <si>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</si>
  <si>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</si>
  <si>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</si>
  <si>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</si>
  <si>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</si>
  <si>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</si>
  <si>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</si>
  <si>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</si>
  <si>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</si>
  <si>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</si>
  <si>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</si>
  <si>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</si>
  <si>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</si>
  <si>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</si>
  <si>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</si>
  <si>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</si>
  <si>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</si>
  <si>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</si>
  <si>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</si>
  <si>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</si>
  <si>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</si>
  <si>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</si>
  <si>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</si>
  <si>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</si>
  <si>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</si>
  <si>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</si>
  <si>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</si>
  <si>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</si>
  <si>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</si>
  <si>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</si>
  <si>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</si>
  <si>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</si>
  <si>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</si>
  <si>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</si>
  <si>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</si>
  <si>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</si>
  <si>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</si>
  <si>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</si>
  <si>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</si>
  <si>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</si>
  <si>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</si>
  <si>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</si>
  <si>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</si>
  <si>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</si>
  <si>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</si>
  <si>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</si>
  <si>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</si>
  <si>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</si>
  <si>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</si>
  <si>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</si>
  <si>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</si>
  <si>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</si>
  <si>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</si>
  <si>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</si>
  <si>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</si>
  <si>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</si>
  <si>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</si>
  <si>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</si>
  <si>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</si>
  <si>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</si>
  <si>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</si>
  <si>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</si>
  <si>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</si>
  <si>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</si>
  <si>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</si>
  <si>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</si>
  <si>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</si>
  <si>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</si>
  <si>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</si>
  <si>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</si>
  <si>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</si>
  <si>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</si>
  <si>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</si>
  <si>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</si>
  <si>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</si>
  <si>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</si>
  <si>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</si>
  <si>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</si>
  <si>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</si>
  <si>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</si>
  <si>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</si>
  <si>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</si>
  <si>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</si>
  <si>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</si>
  <si>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</si>
  <si>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</si>
  <si>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</si>
  <si>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</si>
  <si>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</si>
  <si>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</si>
  <si>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</si>
  <si>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</si>
  <si>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</si>
  <si>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</si>
  <si>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</si>
  <si>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</si>
  <si>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</si>
  <si>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</si>
  <si>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</si>
  <si>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</si>
  <si>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</si>
  <si>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</si>
  <si>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</si>
  <si>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</si>
  <si>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</si>
  <si>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</si>
  <si>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</si>
  <si>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</si>
  <si>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</si>
  <si>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</si>
  <si>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</si>
  <si>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</si>
  <si>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</si>
  <si>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</si>
  <si>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</si>
  <si>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</si>
  <si>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</si>
  <si>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</si>
  <si>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</si>
  <si>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</si>
  <si>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</si>
  <si>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</si>
  <si>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</si>
  <si>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</si>
  <si>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</si>
  <si>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</si>
  <si>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</si>
  <si>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</si>
  <si>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</si>
  <si>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</si>
  <si>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</si>
  <si>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</si>
  <si>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</si>
  <si>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</si>
  <si>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</si>
  <si>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</si>
  <si>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</si>
  <si>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</si>
  <si>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</si>
  <si>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</si>
  <si>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</si>
  <si>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</si>
  <si>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</si>
  <si>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</si>
  <si>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</si>
  <si>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</si>
  <si>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</si>
  <si>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</si>
  <si>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</si>
  <si>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</si>
  <si>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</si>
  <si>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</si>
  <si>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</si>
  <si>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</si>
  <si>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</si>
  <si>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</si>
  <si>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</si>
  <si>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</si>
  <si>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</si>
  <si>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</si>
  <si>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</si>
  <si>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</si>
  <si>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</si>
  <si>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</si>
  <si>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</si>
  <si>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</si>
  <si>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</si>
  <si>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</si>
  <si>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</si>
  <si>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</si>
  <si>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</si>
  <si>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</si>
  <si>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</si>
  <si>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</si>
  <si>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</si>
  <si>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</si>
  <si>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</si>
  <si>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</si>
  <si>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</si>
  <si>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</si>
  <si>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</si>
  <si>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</si>
  <si>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</si>
  <si>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</si>
  <si>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</si>
  <si>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</si>
  <si>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</si>
  <si>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</si>
  <si>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</si>
  <si>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</si>
  <si>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</si>
  <si>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</si>
  <si>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</si>
  <si>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</si>
  <si>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</si>
  <si>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</si>
  <si>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</si>
  <si>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</si>
  <si>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</si>
  <si>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</si>
  <si>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</si>
  <si>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</si>
  <si>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</si>
  <si>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</si>
  <si>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</si>
  <si>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</si>
  <si>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</si>
  <si>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</si>
  <si>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</si>
  <si>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</si>
  <si>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</si>
  <si>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</si>
  <si>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</si>
  <si>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</si>
  <si>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</si>
  <si>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</si>
  <si>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</si>
  <si>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</si>
  <si>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</si>
  <si>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</si>
  <si>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</si>
  <si>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</si>
  <si>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</si>
  <si>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</si>
  <si>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</si>
  <si>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</si>
  <si>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</si>
  <si>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</si>
  <si>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</si>
  <si>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</si>
  <si>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</si>
  <si>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</si>
  <si>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</si>
  <si>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</si>
  <si>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</si>
  <si>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</si>
  <si>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</si>
  <si>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</si>
  <si>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</si>
  <si>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</si>
  <si>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</si>
  <si>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</si>
  <si>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</si>
  <si>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</si>
  <si>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</si>
  <si>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</si>
  <si>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</si>
  <si>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</si>
  <si>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</si>
  <si>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</si>
  <si>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</si>
  <si>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</si>
  <si>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</si>
  <si>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</si>
  <si>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</si>
  <si>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</si>
  <si>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</si>
  <si>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</si>
  <si>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</si>
  <si>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</si>
  <si>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</si>
  <si>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</si>
  <si>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</si>
  <si>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</si>
  <si>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</si>
  <si>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</si>
  <si>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</si>
  <si>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</si>
  <si>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</si>
  <si>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</si>
  <si>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</si>
  <si>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</si>
  <si>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</si>
  <si>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</si>
  <si>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</si>
  <si>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</si>
  <si>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</si>
  <si>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</si>
  <si>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</si>
  <si>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</si>
  <si>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</si>
  <si>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</si>
  <si>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</si>
  <si>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</si>
  <si>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</si>
  <si>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</si>
  <si>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</si>
  <si>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</si>
  <si>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</si>
  <si>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</si>
  <si>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</si>
  <si>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</si>
  <si>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</si>
  <si>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</si>
  <si>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</si>
  <si>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</si>
  <si>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</si>
  <si>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</si>
  <si>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</si>
  <si>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</si>
  <si>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</si>
  <si>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</si>
  <si>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</si>
  <si>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</si>
  <si>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</si>
  <si>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</si>
  <si>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</si>
  <si>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</si>
  <si>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</si>
  <si>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</si>
  <si>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</si>
  <si>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</si>
  <si>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</si>
  <si>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</si>
  <si>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</si>
  <si>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</si>
  <si>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</si>
  <si>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</si>
  <si>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</si>
  <si>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</si>
  <si>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</si>
  <si>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</si>
  <si>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</si>
  <si>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</si>
  <si>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</si>
  <si>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</si>
  <si>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</si>
  <si>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</si>
  <si>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</si>
  <si>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</si>
  <si>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</si>
  <si>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</si>
  <si>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</si>
  <si>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</si>
  <si>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</si>
  <si>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</si>
  <si>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</si>
  <si>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</si>
  <si>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</si>
  <si>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</si>
  <si>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</si>
  <si>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</si>
  <si>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</si>
  <si>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</si>
  <si>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</si>
  <si>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</si>
  <si>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</si>
  <si>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</si>
  <si>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</si>
  <si>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</si>
  <si>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</si>
  <si>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</si>
  <si>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</si>
  <si>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</si>
  <si>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</si>
  <si>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</si>
  <si>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</si>
  <si>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</si>
  <si>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</si>
  <si>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</si>
  <si>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</si>
  <si>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</si>
  <si>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</si>
  <si>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</si>
  <si>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</si>
  <si>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</si>
  <si>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</si>
  <si>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</si>
  <si>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</si>
  <si>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</si>
  <si>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</si>
  <si>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</si>
  <si>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</si>
  <si>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</si>
  <si>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</si>
  <si>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</si>
  <si>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</si>
  <si>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</si>
  <si>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</si>
  <si>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</si>
  <si>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</si>
  <si>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</si>
  <si>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</si>
  <si>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</si>
  <si>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</si>
  <si>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</si>
  <si>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</si>
  <si>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</si>
  <si>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</si>
  <si>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</si>
  <si>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</si>
  <si>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</si>
  <si>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</si>
  <si>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</si>
  <si>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</si>
  <si>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</si>
  <si>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</si>
  <si>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</si>
  <si>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</si>
  <si>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</si>
  <si>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</si>
  <si>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</si>
  <si>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</si>
  <si>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</si>
  <si>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</si>
  <si>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</si>
  <si>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</si>
  <si>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</si>
  <si>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</si>
  <si>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</si>
  <si>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</si>
  <si>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</si>
  <si>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</si>
  <si>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</si>
  <si>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</si>
  <si>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</si>
  <si>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</si>
  <si>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</si>
  <si>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</si>
  <si>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</si>
  <si>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</si>
  <si>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</si>
  <si>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</si>
  <si>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</si>
  <si>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</si>
  <si>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</si>
  <si>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</si>
  <si>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</si>
  <si>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</si>
  <si>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</si>
  <si>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</si>
  <si>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</si>
  <si>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</si>
  <si>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</si>
  <si>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</si>
  <si>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</si>
  <si>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</si>
  <si>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</si>
  <si>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</si>
  <si>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</si>
  <si>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</si>
  <si>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</si>
  <si>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</si>
  <si>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</si>
  <si>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</si>
  <si>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</si>
  <si>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</si>
  <si>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</si>
  <si>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</si>
  <si>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</si>
  <si>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</si>
  <si>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</si>
  <si>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</si>
  <si>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</si>
  <si>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</si>
  <si>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</si>
  <si>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</si>
  <si>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</si>
  <si>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</si>
  <si>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</si>
  <si>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</si>
  <si>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</si>
  <si>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</si>
  <si>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</si>
  <si>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</si>
  <si>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</si>
  <si>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</si>
  <si>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</si>
  <si>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</si>
  <si>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</si>
  <si>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</si>
  <si>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</si>
  <si>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</si>
  <si>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</si>
  <si>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</si>
  <si>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</si>
  <si>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</si>
  <si>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</si>
  <si>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</si>
  <si>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</si>
  <si>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</si>
  <si>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</si>
  <si>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</si>
  <si>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</si>
  <si>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</si>
  <si>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</si>
  <si>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</si>
  <si>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</si>
  <si>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</si>
  <si>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</si>
  <si>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</si>
  <si>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</si>
  <si>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</si>
  <si>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</si>
  <si>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</si>
  <si>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</si>
  <si>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</si>
  <si>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</si>
  <si>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</si>
  <si>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</si>
  <si>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</si>
  <si>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</si>
  <si>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</si>
  <si>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</si>
  <si>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</si>
  <si>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</si>
  <si>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</si>
  <si>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</si>
  <si>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</si>
  <si>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</si>
  <si>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</si>
  <si>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</si>
  <si>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</si>
  <si>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</si>
  <si>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</si>
  <si>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</si>
  <si>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</si>
  <si>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</si>
  <si>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</si>
  <si>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</si>
  <si>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</si>
  <si>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</si>
  <si>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</si>
  <si>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</si>
  <si>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</si>
  <si>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</si>
  <si>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</si>
  <si>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</si>
  <si>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</si>
  <si>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</si>
  <si>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</si>
  <si>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</si>
  <si>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</si>
  <si>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</si>
  <si>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</si>
  <si>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</si>
  <si>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</si>
  <si>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</si>
  <si>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</si>
  <si>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</si>
  <si>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</si>
  <si>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</si>
  <si>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</si>
  <si>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</si>
  <si>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</si>
  <si>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</si>
  <si>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</si>
  <si>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</si>
  <si>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</si>
  <si>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</si>
  <si>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</si>
  <si>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</si>
  <si>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</si>
  <si>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</si>
  <si>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</si>
  <si>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</si>
  <si>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</si>
  <si>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</si>
  <si>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</si>
  <si>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</si>
  <si>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</si>
  <si>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</si>
  <si>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</si>
  <si>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</si>
  <si>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</si>
  <si>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</si>
  <si>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</si>
  <si>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</si>
  <si>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</si>
  <si>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</si>
  <si>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</si>
  <si>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</si>
  <si>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</si>
  <si>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</si>
  <si>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</si>
  <si>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</si>
  <si>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</si>
  <si>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</si>
  <si>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</si>
  <si>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</si>
  <si>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</si>
  <si>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</si>
  <si>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</si>
  <si>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</si>
  <si>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</si>
  <si>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</si>
  <si>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</si>
  <si>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</si>
  <si>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</si>
  <si>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</si>
  <si>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</si>
  <si>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</si>
  <si>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</si>
  <si>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</si>
  <si>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</si>
  <si>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</si>
  <si>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</si>
  <si>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</si>
  <si>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</si>
  <si>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</si>
  <si>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</si>
  <si>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</si>
  <si>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</si>
  <si>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</si>
  <si>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</si>
  <si>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</si>
  <si>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</si>
  <si>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</si>
  <si>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</si>
  <si>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</si>
  <si>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</si>
  <si>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</si>
  <si>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</si>
  <si>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</si>
  <si>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</si>
  <si>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</si>
  <si>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</si>
  <si>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</si>
  <si>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</si>
  <si>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</si>
  <si>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</si>
  <si>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</si>
  <si>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</si>
  <si>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</si>
  <si>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</si>
  <si>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</si>
  <si>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</si>
  <si>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</si>
  <si>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</si>
  <si>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</si>
  <si>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</si>
  <si>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</si>
  <si>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</si>
  <si>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</si>
  <si>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</si>
  <si>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</si>
  <si>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</si>
  <si>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</si>
  <si>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</si>
  <si>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</si>
  <si>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</si>
  <si>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</si>
  <si>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</si>
  <si>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</si>
  <si>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</si>
  <si>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</si>
  <si>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</si>
  <si>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</si>
  <si>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</si>
  <si>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</si>
  <si>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</si>
  <si>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</si>
  <si>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</si>
  <si>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</si>
  <si>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</si>
  <si>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</si>
  <si>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</si>
  <si>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</si>
  <si>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</si>
  <si>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</si>
  <si>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</si>
  <si>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</si>
  <si>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</si>
  <si>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</si>
  <si>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</si>
  <si>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</si>
  <si>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</si>
  <si>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</si>
  <si>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</si>
  <si>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</si>
  <si>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</si>
  <si>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</si>
  <si>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</si>
  <si>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</si>
  <si>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</si>
  <si>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</si>
  <si>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</si>
  <si>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</si>
  <si>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</si>
  <si>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</si>
  <si>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</si>
  <si>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</si>
  <si>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</si>
  <si>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</si>
  <si>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</si>
  <si>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</si>
  <si>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</si>
  <si>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</si>
  <si>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</si>
  <si>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</si>
  <si>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</si>
  <si>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</si>
  <si>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</si>
  <si>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</si>
  <si>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</si>
  <si>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</si>
  <si>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</si>
  <si>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</si>
  <si>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</si>
  <si>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</si>
  <si>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</si>
  <si>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</si>
  <si>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</si>
  <si>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</si>
  <si>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</si>
  <si>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</si>
  <si>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</si>
  <si>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</si>
  <si>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</si>
  <si>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</si>
  <si>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</si>
  <si>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</si>
  <si>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</si>
  <si>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</si>
  <si>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</si>
  <si>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</si>
  <si>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</si>
  <si>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</si>
  <si>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</si>
  <si>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</si>
  <si>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</si>
  <si>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</si>
  <si>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</si>
  <si>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</si>
  <si>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</si>
  <si>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</si>
  <si>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</si>
  <si>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</si>
  <si>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</si>
  <si>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</si>
  <si>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</si>
  <si>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</si>
  <si>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</si>
  <si>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</si>
  <si>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</si>
  <si>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</si>
  <si>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</si>
  <si>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</si>
  <si>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</si>
  <si>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</si>
  <si>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</si>
  <si>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</si>
  <si>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</si>
  <si>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</si>
  <si>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</si>
  <si>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</si>
  <si>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</si>
  <si>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</si>
  <si>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</si>
  <si>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</si>
  <si>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</si>
  <si>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</si>
  <si>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</si>
  <si>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</si>
  <si>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</si>
  <si>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</si>
  <si>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</si>
  <si>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</si>
  <si>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</si>
  <si>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</si>
  <si>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</si>
  <si>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</si>
  <si>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</si>
  <si>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</si>
  <si>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</si>
  <si>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</si>
  <si>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</si>
  <si>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</si>
  <si>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</si>
  <si>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</si>
  <si>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</si>
  <si>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</si>
  <si>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</si>
  <si>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</si>
  <si>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</si>
  <si>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</si>
  <si>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</si>
  <si>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</si>
  <si>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</si>
  <si>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</si>
  <si>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</si>
  <si>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</si>
  <si>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</si>
  <si>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</si>
  <si>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</si>
  <si>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</si>
  <si>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</si>
  <si>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</si>
  <si>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</si>
  <si>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</si>
  <si>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</si>
  <si>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</si>
  <si>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</si>
  <si>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</si>
  <si>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</si>
  <si>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</si>
  <si>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</si>
  <si>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</si>
  <si>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</si>
  <si>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</si>
  <si>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</si>
  <si>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</si>
  <si>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</si>
  <si>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</si>
  <si>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</si>
  <si>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</si>
  <si>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</si>
  <si>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</si>
  <si>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</si>
  <si>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</si>
  <si>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</si>
  <si>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</si>
  <si>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</si>
  <si>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</si>
  <si>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</si>
  <si>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</si>
  <si>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</si>
  <si>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</si>
  <si>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</si>
  <si>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</si>
  <si>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</si>
  <si>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</si>
  <si>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</si>
  <si>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</si>
  <si>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</si>
  <si>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</si>
  <si>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</si>
  <si>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</si>
  <si>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</si>
  <si>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</si>
  <si>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</si>
  <si>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</si>
  <si>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</si>
  <si>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</si>
  <si>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</si>
  <si>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</si>
  <si>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</si>
  <si>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</si>
  <si>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</si>
  <si>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</si>
  <si>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</si>
  <si>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</si>
  <si>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</si>
  <si>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</si>
  <si>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</si>
  <si>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</si>
  <si>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</si>
  <si>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</si>
  <si>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</si>
  <si>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</si>
  <si>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</si>
  <si>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</si>
  <si>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</si>
  <si>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</si>
  <si>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</si>
  <si>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</si>
  <si>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</si>
  <si>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</si>
  <si>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</si>
  <si>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</si>
  <si>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</si>
  <si>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</si>
  <si>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</si>
  <si>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</si>
  <si>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</si>
  <si>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</si>
  <si>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</si>
  <si>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</si>
  <si>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</si>
  <si>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</si>
  <si>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</si>
  <si>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</si>
  <si>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</si>
  <si>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</si>
  <si>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</si>
  <si>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</si>
  <si>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</si>
  <si>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</si>
  <si>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</si>
  <si>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</si>
  <si>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</si>
  <si>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</si>
  <si>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</si>
  <si>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</si>
  <si>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</si>
  <si>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</si>
  <si>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</si>
  <si>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</si>
  <si>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</si>
  <si>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</si>
  <si>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</si>
  <si>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</si>
  <si>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</si>
  <si>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</si>
  <si>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</si>
  <si>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</si>
  <si>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</si>
  <si>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</si>
  <si>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</si>
  <si>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</si>
  <si>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</si>
  <si>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</si>
  <si>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</si>
  <si>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</si>
  <si>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</si>
  <si>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</si>
  <si>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</si>
  <si>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</si>
  <si>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</si>
  <si>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</si>
  <si>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</si>
  <si>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</si>
  <si>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</si>
  <si>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</si>
  <si>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</si>
  <si>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</si>
  <si>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</si>
  <si>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</si>
  <si>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</si>
  <si>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</si>
  <si>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</si>
  <si>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</si>
  <si>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</si>
  <si>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</si>
  <si>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</si>
  <si>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</si>
  <si>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</si>
  <si>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</si>
  <si>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</si>
  <si>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</si>
  <si>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</si>
  <si>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</si>
  <si>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</si>
  <si>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</si>
  <si>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</si>
  <si>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</si>
  <si>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</si>
  <si>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</si>
  <si>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</si>
  <si>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</si>
  <si>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</si>
  <si>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</si>
  <si>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</si>
  <si>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</si>
  <si>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</si>
  <si>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</si>
  <si>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</si>
  <si>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</si>
  <si>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</si>
  <si>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</si>
  <si>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</si>
  <si>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</si>
  <si>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</si>
  <si>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</si>
  <si>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</si>
  <si>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</si>
  <si>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</si>
  <si>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</si>
  <si>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</si>
  <si>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</si>
  <si>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</si>
  <si>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</si>
  <si>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</si>
  <si>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</si>
  <si>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</si>
  <si>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</si>
  <si>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</si>
  <si>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</si>
  <si>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</si>
  <si>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</si>
  <si>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</si>
  <si>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</si>
  <si>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</si>
  <si>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</si>
  <si>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</si>
  <si>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</si>
  <si>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</si>
  <si>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</si>
  <si>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</si>
  <si>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</si>
  <si>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</si>
  <si>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</si>
  <si>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</si>
  <si>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</si>
  <si>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</si>
  <si>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</si>
  <si>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</si>
  <si>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</si>
  <si>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</si>
  <si>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</si>
  <si>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</si>
  <si>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</si>
  <si>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</si>
  <si>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</si>
  <si>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</si>
  <si>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</si>
  <si>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</si>
  <si>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</si>
  <si>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</si>
  <si>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</si>
  <si>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</si>
  <si>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</si>
  <si>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</si>
  <si>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</si>
  <si>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</si>
  <si>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</si>
  <si>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</si>
  <si>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</si>
  <si>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</si>
  <si>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</si>
  <si>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</si>
  <si>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</si>
  <si>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</si>
  <si>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</si>
  <si>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</si>
  <si>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</si>
  <si>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</si>
  <si>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</si>
  <si>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</si>
  <si>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</si>
  <si>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</si>
  <si>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</si>
  <si>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</si>
  <si>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</si>
  <si>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</si>
  <si>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</si>
  <si>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</si>
  <si>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</si>
  <si>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</si>
  <si>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</si>
  <si>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</si>
  <si>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</si>
  <si>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</si>
  <si>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</si>
  <si>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</si>
  <si>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</si>
  <si>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</si>
  <si>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</si>
  <si>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</si>
  <si>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</si>
  <si>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</si>
  <si>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</si>
  <si>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</si>
  <si>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</si>
  <si>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</si>
  <si>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</si>
  <si>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</si>
  <si>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</si>
  <si>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</si>
  <si>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</si>
  <si>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</si>
  <si>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</si>
  <si>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</si>
  <si>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</si>
  <si>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</si>
  <si>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</si>
  <si>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</si>
  <si>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</si>
  <si>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</si>
  <si>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</si>
  <si>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</si>
  <si>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</si>
  <si>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</si>
  <si>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</si>
  <si>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</si>
  <si>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</si>
  <si>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</si>
  <si>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</si>
  <si>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</si>
  <si>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</si>
  <si>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</si>
  <si>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</si>
  <si>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</si>
  <si>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</si>
  <si>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</si>
  <si>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</si>
  <si>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</si>
  <si>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</si>
  <si>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</si>
  <si>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</si>
  <si>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</si>
  <si>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</si>
  <si>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</si>
  <si>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</si>
  <si>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</si>
  <si>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</si>
  <si>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</si>
  <si>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</si>
  <si>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</si>
  <si>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</si>
  <si>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</si>
  <si>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</si>
  <si>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</si>
  <si>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</si>
  <si>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</si>
  <si>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</si>
  <si>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</si>
  <si>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</si>
  <si>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</si>
  <si>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</si>
  <si>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</si>
  <si>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</si>
  <si>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</si>
  <si>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</si>
  <si>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</si>
  <si>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</si>
  <si>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</si>
  <si>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</si>
  <si>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</si>
  <si>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</si>
  <si>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</si>
  <si>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</si>
  <si>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</si>
  <si>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</si>
  <si>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</si>
  <si>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</si>
  <si>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</si>
  <si>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</si>
  <si>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</si>
  <si>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</si>
  <si>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</si>
  <si>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</si>
  <si>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</si>
  <si>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</si>
  <si>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</si>
  <si>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</si>
  <si>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</si>
  <si>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</si>
  <si>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</si>
  <si>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</si>
  <si>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</si>
  <si>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</si>
  <si>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</si>
  <si>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</si>
  <si>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</si>
  <si>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</si>
  <si>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</si>
  <si>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</si>
  <si>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</si>
  <si>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</si>
  <si>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</si>
  <si>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</si>
  <si>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</si>
  <si>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</si>
  <si>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</si>
  <si>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</si>
  <si>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</si>
  <si>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</si>
  <si>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</si>
  <si>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</si>
  <si>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</si>
  <si>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</si>
  <si>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</si>
  <si>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</si>
  <si>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</si>
  <si>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</si>
  <si>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</si>
  <si>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</si>
  <si>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</si>
  <si>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</si>
  <si>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</si>
  <si>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</si>
  <si>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</si>
  <si>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</si>
  <si>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</si>
  <si>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</si>
  <si>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</si>
  <si>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</si>
  <si>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</si>
  <si>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</si>
  <si>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</si>
  <si>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</si>
  <si>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</si>
  <si>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</si>
  <si>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</si>
  <si>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</si>
  <si>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</si>
  <si>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</si>
  <si>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</si>
  <si>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</si>
  <si>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</si>
  <si>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</si>
  <si>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</si>
  <si>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</si>
  <si>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</si>
  <si>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</si>
  <si>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</si>
  <si>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</si>
  <si>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</si>
  <si>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</si>
  <si>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</si>
  <si>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</si>
  <si>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</si>
  <si>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</si>
  <si>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</si>
  <si>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</si>
  <si>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</si>
  <si>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</si>
  <si>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</si>
  <si>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</si>
  <si>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</si>
  <si>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</si>
  <si>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</si>
  <si>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</si>
  <si>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</si>
  <si>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</si>
  <si>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</si>
  <si>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</si>
  <si>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</si>
  <si>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</si>
  <si>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</si>
  <si>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</si>
  <si>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</si>
  <si>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</si>
  <si>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</si>
  <si>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</si>
  <si>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</si>
  <si>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</si>
  <si>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</si>
  <si>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</si>
  <si>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</si>
  <si>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</si>
  <si>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</si>
  <si>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</si>
  <si>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</si>
  <si>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</si>
  <si>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</si>
  <si>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</si>
  <si>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</si>
  <si>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</si>
  <si>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</si>
  <si>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</si>
  <si>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</si>
  <si>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</si>
  <si>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</si>
  <si>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</si>
  <si>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</si>
  <si>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</si>
  <si>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</si>
  <si>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</si>
  <si>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</si>
  <si>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</si>
  <si>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</si>
  <si>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</si>
  <si>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</si>
  <si>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</si>
  <si>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</si>
  <si>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</si>
  <si>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</si>
  <si>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</si>
  <si>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</si>
  <si>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</si>
  <si>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</si>
  <si>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</si>
  <si>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</si>
  <si>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</si>
  <si>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</si>
  <si>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</si>
  <si>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</si>
  <si>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</si>
  <si>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</si>
  <si>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</si>
  <si>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</si>
  <si>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</si>
  <si>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</si>
  <si>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</si>
  <si>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</si>
  <si>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</si>
  <si>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</si>
  <si>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</si>
  <si>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</si>
  <si>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</si>
  <si>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</si>
  <si>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</si>
  <si>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</si>
  <si>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</si>
  <si>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</si>
  <si>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</si>
  <si>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</si>
  <si>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</si>
  <si>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</si>
  <si>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</si>
  <si>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</si>
  <si>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</si>
  <si>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</si>
  <si>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</si>
  <si>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</si>
  <si>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</si>
  <si>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</si>
  <si>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</si>
  <si>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</si>
  <si>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</si>
  <si>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</si>
  <si>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</si>
  <si>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</si>
  <si>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</si>
  <si>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</si>
  <si>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</si>
  <si>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</si>
  <si>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</si>
  <si>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</si>
  <si>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</si>
  <si>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</si>
  <si>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</si>
  <si>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</si>
  <si>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</si>
  <si>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</si>
  <si>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</si>
  <si>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</si>
  <si>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</si>
  <si>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</si>
  <si>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</si>
  <si>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</si>
  <si>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</si>
  <si>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</si>
  <si>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</si>
  <si>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</si>
  <si>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</si>
  <si>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</si>
  <si>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</si>
  <si>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</si>
  <si>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</si>
  <si>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</si>
  <si>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</si>
  <si>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</si>
  <si>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</si>
  <si>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</si>
  <si>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</si>
  <si>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</si>
  <si>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</si>
  <si>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</si>
  <si>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</si>
  <si>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</si>
  <si>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</si>
  <si>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</si>
  <si>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</si>
  <si>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</si>
  <si>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</si>
  <si>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</si>
  <si>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</si>
  <si>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</si>
  <si>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</si>
  <si>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</si>
  <si>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</si>
  <si>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</si>
  <si>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</si>
  <si>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</si>
  <si>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</si>
  <si>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</si>
  <si>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</si>
  <si>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</si>
  <si>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</si>
  <si>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</si>
  <si>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</si>
  <si>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</si>
  <si>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</si>
  <si>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</si>
  <si>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</si>
  <si>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</si>
  <si>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</si>
  <si>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</si>
  <si>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</si>
  <si>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</si>
  <si>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</si>
  <si>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</si>
  <si>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</si>
  <si>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</si>
  <si>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</si>
  <si>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</si>
  <si>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</si>
  <si>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</si>
  <si>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</si>
  <si>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</si>
  <si>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</si>
  <si>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</si>
  <si>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</si>
  <si>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</si>
  <si>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</si>
  <si>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</si>
  <si>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</si>
  <si>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</si>
  <si>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</si>
  <si>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</si>
  <si>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</si>
  <si>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</si>
  <si>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</si>
  <si>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</si>
  <si>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</si>
  <si>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</si>
  <si>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</si>
  <si>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</si>
  <si>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</si>
  <si>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</si>
  <si>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</si>
  <si>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</si>
  <si>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</si>
  <si>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</si>
  <si>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</si>
  <si>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</si>
  <si>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</si>
  <si>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</si>
  <si>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</si>
  <si>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</si>
  <si>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</si>
  <si>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</si>
  <si>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</si>
  <si>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</si>
  <si>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</si>
  <si>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</si>
  <si>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</si>
  <si>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</si>
  <si>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</si>
  <si>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</si>
  <si>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</si>
  <si>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</si>
  <si>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</si>
  <si>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</si>
  <si>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</si>
  <si>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</si>
  <si>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</si>
  <si>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</si>
  <si>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</si>
  <si>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</si>
  <si>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</si>
  <si>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</si>
  <si>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</si>
  <si>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</si>
  <si>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</si>
  <si>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</si>
  <si>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</si>
  <si>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</si>
  <si>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</si>
  <si>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</si>
  <si>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</si>
  <si>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</si>
  <si>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</si>
  <si>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</si>
  <si>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</si>
  <si>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</si>
  <si>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</si>
  <si>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</si>
  <si>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</si>
  <si>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</si>
  <si>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</si>
  <si>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</si>
  <si>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</si>
  <si>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</si>
  <si>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</si>
  <si>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</si>
  <si>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</si>
  <si>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</si>
  <si>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</si>
  <si>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</si>
  <si>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</si>
  <si>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</si>
  <si>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</si>
  <si>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</si>
  <si>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</si>
  <si>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</si>
  <si>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</si>
  <si>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</si>
  <si>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</si>
  <si>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</si>
  <si>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</si>
  <si>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</si>
  <si>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</si>
  <si>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</si>
  <si>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</si>
  <si>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</si>
  <si>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</si>
  <si>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</si>
  <si>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</si>
  <si>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</si>
  <si>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</si>
  <si>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</si>
  <si>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</si>
  <si>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</si>
  <si>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</si>
  <si>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</si>
  <si>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</si>
  <si>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</si>
  <si>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</si>
  <si>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</si>
  <si>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</si>
  <si>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</si>
  <si>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</si>
  <si>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</si>
  <si>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</si>
  <si>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</si>
  <si>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</si>
  <si>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</si>
  <si>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</si>
  <si>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</si>
  <si>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</si>
  <si>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</si>
  <si>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</si>
  <si>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</si>
  <si>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</si>
  <si>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</si>
  <si>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</si>
  <si>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</si>
  <si>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</si>
  <si>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</si>
  <si>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</si>
  <si>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</si>
  <si>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</si>
  <si>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</si>
  <si>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</si>
  <si>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</si>
  <si>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</si>
  <si>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</si>
  <si>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</si>
  <si>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</si>
  <si>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</si>
  <si>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</si>
  <si>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</si>
  <si>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</si>
  <si>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</si>
  <si>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</si>
  <si>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</si>
  <si>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</si>
  <si>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</si>
  <si>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</si>
  <si>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</si>
  <si>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</si>
  <si>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</si>
  <si>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</si>
  <si>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</si>
  <si>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</si>
  <si>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</si>
  <si>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</si>
  <si>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</si>
  <si>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</si>
  <si>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</si>
  <si>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</si>
  <si>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</si>
  <si>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</si>
  <si>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</si>
  <si>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</si>
  <si>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</si>
  <si>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</si>
  <si>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</si>
  <si>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</si>
  <si>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</si>
  <si>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</si>
  <si>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</si>
  <si>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</si>
  <si>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</si>
  <si>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</si>
  <si>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</si>
  <si>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</si>
  <si>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</si>
  <si>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</si>
  <si>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</si>
  <si>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</si>
  <si>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</si>
  <si>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</si>
  <si>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</si>
  <si>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</si>
  <si>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</si>
  <si>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</si>
  <si>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</si>
  <si>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</si>
  <si>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</si>
  <si>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</si>
  <si>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</si>
  <si>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</si>
  <si>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</si>
  <si>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</si>
  <si>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</si>
  <si>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</si>
  <si>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</si>
  <si>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</si>
  <si>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</si>
  <si>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</si>
  <si>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</si>
  <si>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</si>
  <si>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</si>
  <si>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</si>
  <si>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</si>
  <si>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</si>
  <si>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</si>
  <si>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</si>
  <si>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</si>
  <si>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</si>
  <si>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</si>
  <si>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</si>
  <si>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</si>
  <si>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</si>
  <si>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</si>
  <si>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</si>
  <si>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</si>
  <si>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</si>
  <si>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</si>
  <si>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</si>
  <si>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</si>
  <si>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</si>
  <si>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</si>
  <si>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</si>
  <si>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</si>
  <si>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</si>
  <si>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</si>
  <si>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</si>
  <si>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</si>
  <si>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</si>
  <si>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</si>
  <si>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</si>
  <si>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</si>
  <si>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</si>
  <si>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</si>
  <si>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</si>
  <si>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</si>
  <si>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</si>
  <si>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</si>
  <si>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</si>
  <si>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</si>
  <si>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</si>
  <si>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</si>
  <si>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</si>
  <si>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</si>
  <si>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</si>
  <si>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</si>
  <si>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</si>
  <si>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</si>
  <si>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</si>
  <si>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</si>
  <si>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</si>
  <si>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</si>
  <si>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</si>
  <si>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</si>
  <si>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</si>
  <si>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</si>
  <si>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</si>
  <si>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</si>
  <si>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</si>
  <si>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</si>
  <si>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</si>
  <si>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</si>
  <si>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</si>
  <si>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</si>
  <si>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</si>
  <si>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</si>
  <si>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</si>
  <si>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</si>
  <si>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</si>
  <si>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</si>
  <si>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</si>
  <si>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</si>
  <si>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</si>
  <si>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</si>
  <si>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</si>
  <si>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</si>
  <si>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</si>
  <si>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</si>
  <si>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</si>
  <si>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</si>
  <si>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</si>
  <si>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</si>
  <si>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</si>
  <si>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</si>
  <si>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</si>
  <si>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</si>
  <si>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</si>
  <si>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</si>
  <si>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</si>
  <si>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</si>
  <si>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</si>
  <si>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</si>
  <si>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</si>
  <si>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</si>
  <si>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</si>
  <si>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</si>
  <si>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</si>
  <si>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</si>
  <si>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</si>
  <si>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</si>
  <si>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</si>
  <si>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</si>
  <si>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</si>
  <si>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</si>
  <si>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</si>
  <si>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</si>
  <si>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</si>
  <si>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</si>
  <si>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</si>
  <si>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</si>
  <si>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</si>
  <si>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</si>
  <si>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</si>
  <si>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</si>
  <si>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</si>
  <si>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</si>
  <si>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</si>
  <si>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</si>
  <si>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</si>
  <si>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</si>
  <si>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</si>
  <si>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</si>
  <si>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</si>
  <si>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</si>
  <si>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</si>
  <si>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</si>
  <si>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</si>
  <si>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</si>
  <si>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</si>
  <si>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</si>
  <si>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</si>
  <si>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</si>
  <si>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</si>
  <si>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</si>
  <si>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</si>
  <si>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</si>
  <si>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</si>
  <si>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</si>
  <si>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</si>
  <si>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</si>
  <si>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</si>
  <si>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</si>
  <si>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</si>
  <si>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</si>
  <si>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</si>
  <si>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</si>
  <si>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</si>
  <si>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</si>
  <si>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</si>
  <si>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</si>
  <si>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</si>
  <si>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</si>
  <si>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</si>
  <si>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</si>
  <si>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</si>
  <si>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</si>
  <si>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</si>
  <si>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</si>
  <si>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</si>
  <si>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</si>
  <si>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</si>
  <si>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</si>
  <si>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</si>
  <si>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</si>
  <si>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</si>
  <si>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</si>
  <si>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</si>
  <si>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</si>
  <si>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</si>
  <si>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</si>
  <si>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</si>
  <si>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</si>
  <si>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</si>
  <si>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</si>
  <si>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</si>
  <si>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</si>
  <si>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</si>
  <si>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</si>
  <si>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</si>
  <si>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</si>
  <si>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</si>
  <si>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</si>
  <si>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</si>
  <si>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</si>
  <si>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</si>
  <si>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</si>
  <si>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</si>
  <si>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</si>
  <si>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</si>
  <si>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</si>
  <si>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</si>
  <si>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</si>
  <si>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</si>
  <si>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</si>
  <si>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</si>
  <si>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</si>
  <si>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</si>
  <si>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</si>
  <si>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</si>
  <si>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</si>
  <si>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</si>
  <si>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</si>
  <si>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</si>
  <si>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</si>
  <si>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</si>
  <si>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</si>
  <si>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</si>
  <si>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</si>
  <si>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</si>
  <si>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</si>
  <si>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</si>
  <si>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</si>
  <si>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</si>
  <si>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</si>
  <si>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</si>
  <si>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</si>
  <si>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</si>
  <si>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</si>
  <si>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</si>
  <si>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</si>
  <si>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</si>
  <si>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</si>
  <si>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</si>
  <si>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</si>
  <si>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</si>
  <si>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</si>
  <si>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</si>
  <si>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</si>
  <si>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</si>
  <si>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</si>
  <si>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</si>
  <si>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</si>
  <si>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</si>
  <si>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</si>
  <si>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</si>
  <si>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</si>
  <si>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</si>
  <si>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</si>
  <si>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</si>
  <si>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</si>
  <si>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</si>
  <si>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</si>
  <si>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</si>
  <si>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</si>
  <si>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</si>
  <si>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</si>
  <si>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</si>
  <si>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</si>
  <si>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</si>
  <si>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</si>
  <si>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</si>
  <si>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</si>
  <si>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</si>
  <si>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</si>
  <si>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</si>
  <si>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</si>
  <si>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</si>
  <si>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</si>
  <si>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</si>
  <si>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</si>
  <si>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</si>
  <si>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</si>
  <si>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</si>
  <si>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</si>
  <si>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</si>
  <si>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</si>
  <si>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</si>
  <si>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</si>
  <si>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</si>
  <si>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</si>
  <si>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</si>
  <si>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</si>
  <si>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</si>
  <si>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</si>
  <si>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</si>
  <si>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</si>
  <si>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</si>
  <si>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</si>
  <si>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</si>
  <si>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</si>
  <si>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</si>
  <si>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</si>
  <si>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</si>
  <si>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</si>
  <si>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</si>
  <si>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</si>
  <si>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</si>
  <si>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</si>
  <si>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</si>
  <si>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</si>
  <si>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</si>
  <si>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</si>
  <si>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</si>
  <si>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</si>
  <si>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</si>
  <si>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</si>
  <si>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</si>
  <si>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</si>
  <si>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</si>
  <si>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</si>
  <si>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</si>
  <si>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</si>
  <si>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</si>
  <si>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</si>
  <si>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</si>
  <si>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</si>
  <si>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</si>
  <si>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</si>
  <si>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</si>
  <si>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</si>
  <si>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</si>
  <si>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</si>
  <si>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</si>
  <si>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</si>
  <si>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</si>
  <si>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</si>
  <si>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</si>
  <si>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</si>
  <si>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</si>
  <si>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</si>
  <si>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</si>
  <si>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</si>
  <si>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</si>
  <si>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</si>
  <si>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</si>
  <si>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</si>
  <si>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</si>
  <si>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</si>
  <si>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</si>
  <si>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</si>
  <si>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</si>
  <si>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</si>
  <si>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</si>
  <si>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</si>
  <si>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</si>
  <si>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</si>
  <si>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</si>
  <si>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</si>
  <si>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</si>
  <si>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</si>
  <si>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</si>
  <si>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</si>
  <si>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</si>
  <si>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</si>
  <si>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</si>
  <si>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</si>
  <si>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</si>
  <si>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</si>
  <si>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</si>
  <si>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</si>
  <si>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</si>
  <si>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</si>
  <si>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</si>
  <si>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</si>
  <si>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</si>
  <si>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</si>
  <si>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</si>
  <si>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</si>
  <si>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</si>
  <si>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</si>
  <si>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</si>
  <si>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</si>
  <si>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</si>
  <si>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</si>
  <si>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</si>
  <si>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</si>
  <si>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</si>
  <si>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</si>
  <si>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</si>
  <si>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</si>
  <si>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</si>
  <si>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</si>
  <si>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</si>
  <si>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</si>
  <si>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</si>
  <si>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</si>
  <si>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</si>
  <si>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</si>
  <si>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</si>
  <si>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</si>
  <si>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</si>
  <si>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</si>
  <si>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</si>
  <si>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</si>
  <si>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</si>
  <si>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</si>
  <si>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</si>
  <si>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</si>
  <si>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</si>
  <si>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</si>
  <si>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</si>
  <si>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</si>
  <si>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</si>
  <si>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</si>
  <si>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</si>
  <si>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</si>
  <si>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</si>
  <si>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</si>
  <si>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</si>
  <si>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</si>
  <si>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</si>
  <si>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</si>
  <si>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</si>
  <si>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</si>
  <si>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</si>
  <si>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</si>
  <si>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</si>
  <si>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</si>
  <si>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</si>
  <si>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</si>
  <si>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</si>
  <si>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</si>
  <si>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</si>
  <si>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</si>
  <si>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</si>
  <si>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</si>
  <si>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</si>
  <si>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</si>
  <si>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</si>
  <si>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</si>
  <si>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</si>
  <si>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</si>
  <si>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</si>
  <si>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</si>
  <si>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</si>
  <si>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</si>
  <si>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</si>
  <si>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</si>
  <si>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</si>
  <si>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</si>
  <si>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</si>
  <si>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</si>
  <si>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</si>
  <si>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</si>
  <si>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</si>
  <si>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</si>
  <si>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</si>
  <si>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</si>
  <si>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</si>
  <si>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</si>
  <si>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</si>
  <si>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</si>
  <si>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</si>
  <si>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</si>
  <si>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</si>
  <si>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</si>
  <si>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</si>
  <si>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</si>
  <si>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</si>
  <si>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</si>
  <si>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</si>
  <si>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</si>
  <si>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</si>
  <si>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</si>
  <si>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</si>
  <si>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</si>
  <si>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</si>
  <si>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</si>
  <si>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</si>
  <si>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</si>
  <si>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</si>
  <si>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</si>
  <si>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</si>
  <si>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</si>
  <si>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</si>
  <si>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</si>
  <si>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</si>
  <si>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</si>
  <si>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</si>
  <si>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</si>
  <si>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</si>
  <si>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</si>
  <si>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</si>
  <si>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</si>
  <si>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</si>
  <si>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</si>
  <si>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</si>
  <si>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</si>
  <si>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</si>
  <si>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</si>
  <si>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</si>
  <si>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</si>
  <si>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</si>
  <si>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</si>
  <si>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</si>
  <si>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</si>
  <si>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</si>
  <si>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</si>
  <si>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</si>
  <si>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</si>
  <si>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</si>
  <si>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</si>
  <si>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</si>
  <si>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</si>
  <si>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</si>
  <si>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</si>
  <si>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</si>
  <si>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</si>
  <si>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</si>
  <si>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</si>
  <si>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</si>
  <si>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</si>
  <si>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</si>
  <si>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</si>
  <si>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</si>
  <si>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</si>
  <si>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</si>
  <si>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</si>
  <si>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</si>
  <si>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</si>
  <si>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</si>
  <si>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</si>
  <si>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</si>
  <si>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</si>
  <si>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</si>
  <si>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</si>
  <si>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</si>
  <si>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</si>
  <si>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</si>
  <si>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</si>
  <si>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</si>
  <si>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</si>
  <si>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</si>
  <si>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</si>
  <si>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</si>
  <si>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</si>
  <si>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</si>
  <si>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</si>
  <si>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</si>
  <si>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</si>
  <si>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</si>
  <si>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</si>
  <si>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</si>
  <si>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</si>
  <si>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</si>
  <si>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</si>
  <si>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</si>
  <si>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</si>
  <si>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</si>
  <si>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</si>
  <si>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</si>
  <si>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</si>
  <si>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</si>
  <si>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</si>
  <si>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</si>
  <si>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</si>
  <si>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</si>
  <si>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</si>
  <si>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</si>
  <si>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</si>
  <si>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</si>
  <si>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</si>
  <si>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</si>
  <si>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</si>
  <si>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</si>
  <si>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</si>
  <si>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</si>
  <si>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</si>
  <si>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</si>
  <si>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</si>
  <si>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</si>
  <si>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</si>
  <si>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</si>
  <si>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</si>
  <si>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</si>
  <si>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</si>
  <si>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</si>
  <si>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</si>
  <si>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</si>
  <si>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</si>
  <si>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</si>
  <si>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</si>
  <si>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</si>
  <si>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</si>
  <si>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</si>
  <si>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</si>
  <si>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</si>
  <si>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</si>
  <si>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</si>
  <si>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</si>
  <si>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</si>
  <si>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</si>
  <si>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</si>
  <si>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</si>
  <si>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</si>
  <si>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</si>
  <si>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</si>
  <si>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</si>
  <si>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</si>
  <si>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</si>
  <si>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</si>
  <si>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</si>
  <si>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</si>
  <si>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</si>
  <si>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</si>
  <si>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</si>
  <si>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</si>
  <si>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</si>
  <si>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</si>
  <si>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</si>
  <si>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</si>
  <si>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</si>
  <si>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</si>
  <si>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</si>
  <si>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</si>
  <si>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</si>
  <si>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</si>
  <si>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</si>
  <si>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</si>
  <si>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</si>
  <si>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</si>
  <si>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</si>
  <si>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</si>
  <si>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</si>
  <si>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</si>
  <si>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</si>
  <si>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</si>
  <si>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</si>
  <si>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</si>
  <si>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</si>
  <si>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</si>
  <si>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</si>
  <si>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</si>
  <si>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</si>
  <si>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</si>
  <si>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</si>
  <si>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</si>
  <si>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</si>
  <si>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</si>
  <si>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</si>
  <si>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</si>
  <si>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</si>
  <si>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</si>
  <si>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</si>
  <si>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</si>
  <si>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</si>
  <si>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</si>
  <si>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</si>
  <si>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</si>
  <si>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</si>
  <si>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</si>
  <si>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</si>
  <si>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</si>
  <si>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</si>
  <si>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</si>
  <si>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</si>
  <si>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</si>
  <si>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</si>
  <si>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</si>
  <si>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</si>
  <si>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</si>
  <si>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</si>
  <si>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</si>
  <si>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</si>
  <si>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</si>
  <si>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</si>
  <si>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</si>
  <si>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</si>
  <si>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</si>
  <si>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</si>
  <si>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</si>
  <si>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</si>
  <si>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</si>
  <si>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</si>
  <si>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</si>
  <si>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</si>
  <si>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</si>
  <si>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</si>
  <si>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</si>
  <si>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</si>
  <si>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</si>
  <si>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</si>
  <si>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</si>
  <si>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</si>
  <si>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</si>
  <si>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</si>
  <si>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</si>
  <si>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</si>
  <si>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</si>
  <si>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</si>
  <si>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</si>
  <si>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</si>
  <si>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</si>
  <si>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</si>
  <si>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</si>
  <si>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</si>
  <si>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</si>
  <si>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</si>
  <si>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</si>
  <si>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</si>
  <si>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</si>
  <si>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</si>
  <si>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</si>
  <si>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</si>
  <si>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</si>
  <si>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</si>
  <si>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</si>
  <si>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</si>
  <si>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</si>
  <si>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</si>
  <si>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</si>
  <si>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</si>
  <si>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</si>
  <si>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</si>
  <si>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</si>
  <si>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</si>
  <si>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</si>
  <si>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</si>
  <si>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</si>
  <si>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</si>
  <si>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</si>
  <si>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</si>
  <si>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</si>
  <si>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</si>
  <si>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</si>
  <si>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</si>
  <si>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</si>
  <si>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</si>
  <si>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</si>
  <si>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</si>
  <si>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</si>
  <si>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</si>
  <si>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</si>
  <si>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</si>
  <si>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</si>
  <si>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</si>
  <si>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</si>
  <si>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</si>
  <si>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</si>
  <si>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</si>
  <si>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</si>
  <si>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</si>
  <si>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</si>
  <si>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</si>
  <si>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</si>
  <si>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</si>
  <si>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</si>
  <si>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</si>
  <si>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</si>
  <si>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</si>
  <si>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</si>
  <si>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</si>
  <si>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</si>
  <si>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</si>
  <si>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</si>
  <si>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</si>
  <si>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</si>
  <si>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</si>
  <si>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</si>
  <si>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</si>
  <si>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</si>
  <si>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</si>
  <si>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</si>
  <si>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</si>
  <si>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</si>
  <si>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</si>
  <si>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</si>
  <si>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</si>
  <si>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</si>
  <si>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</si>
  <si>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</si>
  <si>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</si>
  <si>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</si>
  <si>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</si>
  <si>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</si>
  <si>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</si>
  <si>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</si>
  <si>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</si>
  <si>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</si>
  <si>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</si>
  <si>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</si>
  <si>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</si>
  <si>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</si>
  <si>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</si>
  <si>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</si>
  <si>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</si>
  <si>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</si>
  <si>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</si>
  <si>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</si>
  <si>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</si>
  <si>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</si>
  <si>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</si>
  <si>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</si>
  <si>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</si>
  <si>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</si>
  <si>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</si>
  <si>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</si>
  <si>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</si>
  <si>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</si>
  <si>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</si>
  <si>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</si>
  <si>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</si>
  <si>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</si>
  <si>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</si>
  <si>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</si>
  <si>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</si>
  <si>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</si>
  <si>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</si>
  <si>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</si>
  <si>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</si>
  <si>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</si>
  <si>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</si>
  <si>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</si>
  <si>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</si>
  <si>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</si>
  <si>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</si>
  <si>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</si>
  <si>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</si>
  <si>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</si>
  <si>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</si>
  <si>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</si>
  <si>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</si>
  <si>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</si>
  <si>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</si>
  <si>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</si>
  <si>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</si>
  <si>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</si>
  <si>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</si>
  <si>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</si>
  <si>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</si>
  <si>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</si>
  <si>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</si>
  <si>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</si>
  <si>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</si>
  <si>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</si>
  <si>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</si>
  <si>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</si>
  <si>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</si>
  <si>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</si>
  <si>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</si>
  <si>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</si>
  <si>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</si>
  <si>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</si>
  <si>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</si>
  <si>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</si>
  <si>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</si>
  <si>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</si>
  <si>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</si>
  <si>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</si>
  <si>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</si>
  <si>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</si>
  <si>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</si>
  <si>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</si>
  <si>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</si>
  <si>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</si>
  <si>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</si>
  <si>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</si>
  <si>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</si>
  <si>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</si>
  <si>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</si>
  <si>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</si>
  <si>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</si>
  <si>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</si>
  <si>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</si>
  <si>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</si>
  <si>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</si>
  <si>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</si>
  <si>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</si>
  <si>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</si>
  <si>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</si>
  <si>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</si>
  <si>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</si>
  <si>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</si>
  <si>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</si>
  <si>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</si>
  <si>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</si>
  <si>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</si>
  <si>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</si>
  <si>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</si>
  <si>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</si>
  <si>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</si>
  <si>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</si>
  <si>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</si>
  <si>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</si>
  <si>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</si>
  <si>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</si>
  <si>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</si>
  <si>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</si>
  <si>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</si>
  <si>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</si>
  <si>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</si>
  <si>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</si>
  <si>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</si>
  <si>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</si>
  <si>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</si>
  <si>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</si>
  <si>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</si>
  <si>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</si>
  <si>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</si>
  <si>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</si>
  <si>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</si>
  <si>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</si>
  <si>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</si>
  <si>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</si>
  <si>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</si>
  <si>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</si>
  <si>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</si>
  <si>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</si>
  <si>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</si>
  <si>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</si>
  <si>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</si>
  <si>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</si>
  <si>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</si>
  <si>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</si>
  <si>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</si>
  <si>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</si>
  <si>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</si>
  <si>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</si>
  <si>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</si>
  <si>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</si>
  <si>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</si>
  <si>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</si>
  <si>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</si>
  <si>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</si>
  <si>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</si>
  <si>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</si>
  <si>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</si>
  <si>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</si>
  <si>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</si>
  <si>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</si>
  <si>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</si>
  <si>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</si>
  <si>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</si>
  <si>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</si>
  <si>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</si>
  <si>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</si>
  <si>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</si>
  <si>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</si>
  <si>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</si>
  <si>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</si>
  <si>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</si>
  <si>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</si>
  <si>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</si>
  <si>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</si>
  <si>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</si>
  <si>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</si>
  <si>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</si>
  <si>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</si>
  <si>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</si>
  <si>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</si>
  <si>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</si>
  <si>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</si>
  <si>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</si>
  <si>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</si>
  <si>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</si>
  <si>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</si>
  <si>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</si>
  <si>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</si>
  <si>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</si>
  <si>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</si>
  <si>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</si>
  <si>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</si>
  <si>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</si>
  <si>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</si>
  <si>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</si>
  <si>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</si>
  <si>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</si>
  <si>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</si>
  <si>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</si>
  <si>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</si>
  <si>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</si>
  <si>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</si>
  <si>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</si>
  <si>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</si>
  <si>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</si>
  <si>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</si>
  <si>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</si>
  <si>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</si>
  <si>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</si>
  <si>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</si>
  <si>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</si>
  <si>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</si>
  <si>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</si>
  <si>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</si>
  <si>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</si>
  <si>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</si>
  <si>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</si>
  <si>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</si>
  <si>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</si>
  <si>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</si>
  <si>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</si>
  <si>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</si>
  <si>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</si>
  <si>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</si>
  <si>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</si>
  <si>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</si>
  <si>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</si>
  <si>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</si>
  <si>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</si>
  <si>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</si>
  <si>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</si>
  <si>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</si>
  <si>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</si>
  <si>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</si>
  <si>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</si>
  <si>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</si>
  <si>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</si>
  <si>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</si>
  <si>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</si>
  <si>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</si>
  <si>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</si>
  <si>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</si>
  <si>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</si>
  <si>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</si>
  <si>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</si>
  <si>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</si>
  <si>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</si>
  <si>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</si>
  <si>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</si>
  <si>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</si>
  <si>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</si>
  <si>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</si>
  <si>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</si>
  <si>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</si>
  <si>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</si>
  <si>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</si>
  <si>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</si>
  <si>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</si>
  <si>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</si>
  <si>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</si>
  <si>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</si>
  <si>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</si>
  <si>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</si>
  <si>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</si>
  <si>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</si>
  <si>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</si>
  <si>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</si>
  <si>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</si>
  <si>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</si>
  <si>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</si>
  <si>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</si>
  <si>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</si>
  <si>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</si>
  <si>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</si>
  <si>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</si>
  <si>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</si>
  <si>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</si>
  <si>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</si>
  <si>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</si>
  <si>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</si>
  <si>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</si>
  <si>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</si>
  <si>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</si>
  <si>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</si>
  <si>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</si>
  <si>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</si>
  <si>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</si>
  <si>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</si>
  <si>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</si>
  <si>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</si>
  <si>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</si>
  <si>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</si>
  <si>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</si>
  <si>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</si>
  <si>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</si>
  <si>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</si>
  <si>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</si>
  <si>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</si>
  <si>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</si>
  <si>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</si>
  <si>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</si>
  <si>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</si>
  <si>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</si>
  <si>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</si>
  <si>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</si>
  <si>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</si>
  <si>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</si>
  <si>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</si>
  <si>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</si>
  <si>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</si>
  <si>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</si>
  <si>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</si>
  <si>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</si>
  <si>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</si>
  <si>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</si>
  <si>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</si>
  <si>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</si>
  <si>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</si>
  <si>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</si>
  <si>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</si>
  <si>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</si>
  <si>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</si>
  <si>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</si>
  <si>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</si>
  <si>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</si>
  <si>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</si>
  <si>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</si>
  <si>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</si>
  <si>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</si>
  <si>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</si>
  <si>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</si>
  <si>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</si>
  <si>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</si>
  <si>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</si>
  <si>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</si>
  <si>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</si>
  <si>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</si>
  <si>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</si>
  <si>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</si>
  <si>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</si>
  <si>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</si>
  <si>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</si>
  <si>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</si>
  <si>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</si>
  <si>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</si>
  <si>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</si>
  <si>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</si>
  <si>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</si>
  <si>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</si>
  <si>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</si>
  <si>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</si>
  <si>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</si>
  <si>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</si>
  <si>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</si>
  <si>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</si>
  <si>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</si>
  <si>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</si>
  <si>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</si>
  <si>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</si>
  <si>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</si>
  <si>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</si>
  <si>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</si>
  <si>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</si>
  <si>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</si>
  <si>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</si>
  <si>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</si>
  <si>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</si>
  <si>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</si>
  <si>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</si>
  <si>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</si>
  <si>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</si>
  <si>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</si>
  <si>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</si>
  <si>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</si>
  <si>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</si>
  <si>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</si>
  <si>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</si>
  <si>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</si>
  <si>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</si>
  <si>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</si>
  <si>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</si>
  <si>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</si>
  <si>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</si>
  <si>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</si>
  <si>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</si>
  <si>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</si>
  <si>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</si>
  <si>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</si>
  <si>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</si>
  <si>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</si>
  <si>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</si>
  <si>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</si>
  <si>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</si>
  <si>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</si>
  <si>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</si>
  <si>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</si>
  <si>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</si>
  <si>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</si>
  <si>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</si>
  <si>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</si>
  <si>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</si>
  <si>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</si>
  <si>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</si>
  <si>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</si>
  <si>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</si>
  <si>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</si>
  <si>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</si>
  <si>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</si>
  <si>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</si>
  <si>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</si>
  <si>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</si>
  <si>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</si>
  <si>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</si>
  <si>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</si>
  <si>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</si>
  <si>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</si>
  <si>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</si>
  <si>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</si>
  <si>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</si>
  <si>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</si>
  <si>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</si>
  <si>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</si>
  <si>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</si>
  <si>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</si>
  <si>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</si>
  <si>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</si>
  <si>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</si>
  <si>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</si>
  <si>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</si>
  <si>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</si>
  <si>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</si>
  <si>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</si>
  <si>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</si>
  <si>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</si>
  <si>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</si>
  <si>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</si>
  <si>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</si>
  <si>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</si>
  <si>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</si>
  <si>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</si>
  <si>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</si>
  <si>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</si>
  <si>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</si>
  <si>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</si>
  <si>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</si>
  <si>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</si>
  <si>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</si>
  <si>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</si>
  <si>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</si>
  <si>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</si>
  <si>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</si>
  <si>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</si>
  <si>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</si>
  <si>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</si>
  <si>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</si>
  <si>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</si>
  <si>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</si>
  <si>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</si>
  <si>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</si>
  <si>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</si>
  <si>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</si>
  <si>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</si>
  <si>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</si>
  <si>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</si>
  <si>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</si>
  <si>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</si>
  <si>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</si>
  <si>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</si>
  <si>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</si>
  <si>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</si>
  <si>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</si>
  <si>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</si>
  <si>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</si>
  <si>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</si>
  <si>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</si>
  <si>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</si>
  <si>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</si>
  <si>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</si>
  <si>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</si>
  <si>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</si>
  <si>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</si>
  <si>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</si>
  <si>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</si>
  <si>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</si>
  <si>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</si>
  <si>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</si>
  <si>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</si>
  <si>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</si>
  <si>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</si>
  <si>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</si>
  <si>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</si>
  <si>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</si>
  <si>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</si>
  <si>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</si>
  <si>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</si>
  <si>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</si>
  <si>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</si>
  <si>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</si>
  <si>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</si>
  <si>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</si>
  <si>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</si>
  <si>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</si>
  <si>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</si>
  <si>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</si>
  <si>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</si>
  <si>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</si>
  <si>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</si>
  <si>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</si>
  <si>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</si>
  <si>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</si>
  <si>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</si>
  <si>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</si>
  <si>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</si>
  <si>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</si>
  <si>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</si>
  <si>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</si>
  <si>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</si>
  <si>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</si>
  <si>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</si>
  <si>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</si>
  <si>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</si>
  <si>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</si>
  <si>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</si>
  <si>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</si>
  <si>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</si>
  <si>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</si>
  <si>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</si>
  <si>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</si>
  <si>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</si>
  <si>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</si>
  <si>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</si>
  <si>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</si>
  <si>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</si>
  <si>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</si>
  <si>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</si>
  <si>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</si>
  <si>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</si>
  <si>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</si>
  <si>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</si>
  <si>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</si>
  <si>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</si>
  <si>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</si>
  <si>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</si>
  <si>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</si>
  <si>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</si>
  <si>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</si>
  <si>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</si>
  <si>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</si>
  <si>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</si>
  <si>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</si>
  <si>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</si>
  <si>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</si>
  <si>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</si>
  <si>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</si>
  <si>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</si>
  <si>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</si>
  <si>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</si>
  <si>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</si>
  <si>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</si>
  <si>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</si>
  <si>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</si>
  <si>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</si>
  <si>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</si>
  <si>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</si>
  <si>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</si>
  <si>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</si>
  <si>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</si>
  <si>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</si>
  <si>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</si>
  <si>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</si>
  <si>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</si>
  <si>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</si>
  <si>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</si>
  <si>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</si>
  <si>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</si>
  <si>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</si>
  <si>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</si>
  <si>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</si>
  <si>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</si>
  <si>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</si>
  <si>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</si>
  <si>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</si>
  <si>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</si>
  <si>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</si>
  <si>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</si>
  <si>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</si>
  <si>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</si>
  <si>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</si>
  <si>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</si>
  <si>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</si>
  <si>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</si>
  <si>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</si>
  <si>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</si>
  <si>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</si>
  <si>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</si>
  <si>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</si>
  <si>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</si>
  <si>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</si>
  <si>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</si>
  <si>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</si>
  <si>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</si>
  <si>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</si>
  <si>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</si>
  <si>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</si>
  <si>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</si>
  <si>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</si>
  <si>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</si>
  <si>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</si>
  <si>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</si>
  <si>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</si>
  <si>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</si>
  <si>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</si>
  <si>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</si>
  <si>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</si>
  <si>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</si>
  <si>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</si>
  <si>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</si>
  <si>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</si>
  <si>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</si>
  <si>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</si>
  <si>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</si>
  <si>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</si>
  <si>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</si>
  <si>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</si>
  <si>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</si>
  <si>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</si>
  <si>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</si>
  <si>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</si>
  <si>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</si>
  <si>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</si>
  <si>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</si>
  <si>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</si>
  <si>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</si>
  <si>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</si>
  <si>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</si>
  <si>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</si>
  <si>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</si>
  <si>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</si>
  <si>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</si>
  <si>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</si>
  <si>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</si>
  <si>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</si>
  <si>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</si>
  <si>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</si>
  <si>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</si>
  <si>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</si>
  <si>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</si>
  <si>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</si>
  <si>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</si>
  <si>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</si>
  <si>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</si>
  <si>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</si>
  <si>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</si>
  <si>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</si>
  <si>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</si>
  <si>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</si>
  <si>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</si>
  <si>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</si>
  <si>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</si>
  <si>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</si>
  <si>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</si>
  <si>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</si>
  <si>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</si>
  <si>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</si>
  <si>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</si>
  <si>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</si>
  <si>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</si>
  <si>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</si>
  <si>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</si>
  <si>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</si>
  <si>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</si>
  <si>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</si>
  <si>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</si>
  <si>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</si>
  <si>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</si>
  <si>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</si>
  <si>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</si>
  <si>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</si>
  <si>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</si>
  <si>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</si>
  <si>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</si>
  <si>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</si>
  <si>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</si>
  <si>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</si>
  <si>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</si>
  <si>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</si>
  <si>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</si>
  <si>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</si>
  <si>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</si>
  <si>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</si>
  <si>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</si>
  <si>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</si>
  <si>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</si>
  <si>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</si>
  <si>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</si>
  <si>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</si>
  <si>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</si>
  <si>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</si>
  <si>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</si>
  <si>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</si>
  <si>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</si>
  <si>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</si>
  <si>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</si>
  <si>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</si>
  <si>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</si>
  <si>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</si>
  <si>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</si>
  <si>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</si>
  <si>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</si>
  <si>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</si>
  <si>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</si>
  <si>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</si>
  <si>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</si>
  <si>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</si>
  <si>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</si>
  <si>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</si>
  <si>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</si>
  <si>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</si>
  <si>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</si>
  <si>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</si>
  <si>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</si>
  <si>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</si>
  <si>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</si>
  <si>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</si>
  <si>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</si>
  <si>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</si>
  <si>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</si>
  <si>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</si>
  <si>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</si>
  <si>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</si>
  <si>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</si>
  <si>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</si>
  <si>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</si>
  <si>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</si>
  <si>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</si>
  <si>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</si>
  <si>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</si>
  <si>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</si>
  <si>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</si>
  <si>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</si>
  <si>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</si>
  <si>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</si>
  <si>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</si>
  <si>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</si>
  <si>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</si>
  <si>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</si>
  <si>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</si>
  <si>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</si>
  <si>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</si>
  <si>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</si>
  <si>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</si>
  <si>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</si>
  <si>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</si>
  <si>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</si>
  <si>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</si>
  <si>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</si>
  <si>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</si>
  <si>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</si>
  <si>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</si>
  <si>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</si>
  <si>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</si>
  <si>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</si>
  <si>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</si>
  <si>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</si>
  <si>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</si>
  <si>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</si>
  <si>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</si>
  <si>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</si>
  <si>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</si>
  <si>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</si>
  <si>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</si>
  <si>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</si>
  <si>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</si>
  <si>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</si>
  <si>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</si>
  <si>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</si>
  <si>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</si>
  <si>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</si>
  <si>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</si>
  <si>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</si>
  <si>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</si>
  <si>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</si>
  <si>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</si>
  <si>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</si>
  <si>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</si>
  <si>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</si>
  <si>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</si>
  <si>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</si>
  <si>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</si>
  <si>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</si>
  <si>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</si>
  <si>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</si>
  <si>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</si>
  <si>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</si>
  <si>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</si>
  <si>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</si>
  <si>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</si>
  <si>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</si>
  <si>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</si>
  <si>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</si>
  <si>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</si>
  <si>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</si>
  <si>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</si>
  <si>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</si>
  <si>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</si>
  <si>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</si>
  <si>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</si>
  <si>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</si>
  <si>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</si>
  <si>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</si>
  <si>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</si>
  <si>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</si>
  <si>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</si>
  <si>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</si>
  <si>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</si>
  <si>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</si>
  <si>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</si>
  <si>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</si>
  <si>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</si>
  <si>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</si>
  <si>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</si>
  <si>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</si>
  <si>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</si>
  <si>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</si>
  <si>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</si>
  <si>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</si>
  <si>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</si>
  <si>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</si>
  <si>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</si>
  <si>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</si>
  <si>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</si>
  <si>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</si>
  <si>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</si>
  <si>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</si>
  <si>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</si>
  <si>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</si>
  <si>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</si>
  <si>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</si>
  <si>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</si>
  <si>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</si>
  <si>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</si>
  <si>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</si>
  <si>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</si>
  <si>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</si>
  <si>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</si>
  <si>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</si>
  <si>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</si>
  <si>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</si>
  <si>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</si>
  <si>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</si>
  <si>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</si>
  <si>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</si>
  <si>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</si>
  <si>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</si>
  <si>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</si>
  <si>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</si>
  <si>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</si>
  <si>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</si>
  <si>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</si>
  <si>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</si>
  <si>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</si>
  <si>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</si>
  <si>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</si>
  <si>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</si>
  <si>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</si>
  <si>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</si>
  <si>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</si>
  <si>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</si>
  <si>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</si>
  <si>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</si>
  <si>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</si>
  <si>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</si>
  <si>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</si>
  <si>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</si>
  <si>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</si>
  <si>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</si>
  <si>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</si>
  <si>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</si>
  <si>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</si>
  <si>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</si>
  <si>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</si>
  <si>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</si>
  <si>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</si>
  <si>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</si>
  <si>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</si>
  <si>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</si>
  <si>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</si>
  <si>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</si>
  <si>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</si>
  <si>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</si>
  <si>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</si>
  <si>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</si>
  <si>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</si>
  <si>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</si>
  <si>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</si>
  <si>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</si>
  <si>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</si>
  <si>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</si>
  <si>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</si>
  <si>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</si>
  <si>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</si>
  <si>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</si>
  <si>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</si>
  <si>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</si>
  <si>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</si>
  <si>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</si>
  <si>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</si>
  <si>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</si>
  <si>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</si>
  <si>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</si>
  <si>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</si>
  <si>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</si>
  <si>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</si>
  <si>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</si>
  <si>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</si>
  <si>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</si>
  <si>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</si>
  <si>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</si>
  <si>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</si>
  <si>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</si>
  <si>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</si>
  <si>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</si>
  <si>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</si>
  <si>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</si>
  <si>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</si>
  <si>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</si>
  <si>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</si>
  <si>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</si>
  <si>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</si>
  <si>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</si>
  <si>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</si>
  <si>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</si>
  <si>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</si>
  <si>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</si>
  <si>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</si>
  <si>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</si>
  <si>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</si>
  <si>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</si>
  <si>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</si>
  <si>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</si>
  <si>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</si>
  <si>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</si>
  <si>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</si>
  <si>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</si>
  <si>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</si>
  <si>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</si>
  <si>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</si>
  <si>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</si>
  <si>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</si>
  <si>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</si>
  <si>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</si>
  <si>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</si>
  <si>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</si>
  <si>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</si>
  <si>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</si>
  <si>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</si>
  <si>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</si>
  <si>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</si>
  <si>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</si>
  <si>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</si>
  <si>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</si>
  <si>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</si>
  <si>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</si>
  <si>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</si>
  <si>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</si>
  <si>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</si>
  <si>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</si>
  <si>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</si>
  <si>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</si>
  <si>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</si>
  <si>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</si>
  <si>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</si>
  <si>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</si>
  <si>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</si>
  <si>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</si>
  <si>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</si>
  <si>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</si>
  <si>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</si>
  <si>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</si>
  <si>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</si>
  <si>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</si>
  <si>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</si>
  <si>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</si>
  <si>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</si>
  <si>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</si>
  <si>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</si>
  <si>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</si>
  <si>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</si>
  <si>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</si>
  <si>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</si>
  <si>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</si>
  <si>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</si>
  <si>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</si>
  <si>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</si>
  <si>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</si>
  <si>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</si>
  <si>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</si>
  <si>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</si>
  <si>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</si>
  <si>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</si>
  <si>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</si>
  <si>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</si>
  <si>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</si>
  <si>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</si>
  <si>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</si>
  <si>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</si>
  <si>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</si>
  <si>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</si>
  <si>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</si>
  <si>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</si>
  <si>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</si>
  <si>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</si>
  <si>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</si>
  <si>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</si>
  <si>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</si>
  <si>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</si>
  <si>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</si>
  <si>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</si>
  <si>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</si>
  <si>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</si>
  <si>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</si>
  <si>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</si>
  <si>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</si>
  <si>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</si>
  <si>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</si>
  <si>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</si>
  <si>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</si>
  <si>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</si>
  <si>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</si>
  <si>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</si>
  <si>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</si>
  <si>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</si>
  <si>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</si>
  <si>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</si>
  <si>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</si>
  <si>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</si>
  <si>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</si>
  <si>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</si>
  <si>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</si>
  <si>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</si>
  <si>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</si>
  <si>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</si>
  <si>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</si>
  <si>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</si>
  <si>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</si>
  <si>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</si>
  <si>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</si>
  <si>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</si>
  <si>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</si>
  <si>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</si>
  <si>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</si>
  <si>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</si>
  <si>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</si>
  <si>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</si>
  <si>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</si>
  <si>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</si>
  <si>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</si>
  <si>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</si>
  <si>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</si>
  <si>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</si>
  <si>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</si>
  <si>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</si>
  <si>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</si>
  <si>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</si>
  <si>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</si>
  <si>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</si>
  <si>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</si>
  <si>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</si>
  <si>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</si>
  <si>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</si>
  <si>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</si>
  <si>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</si>
  <si>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</si>
  <si>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</si>
  <si>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</si>
  <si>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</si>
  <si>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</si>
  <si>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</si>
  <si>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</si>
  <si>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</si>
  <si>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</si>
  <si>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</si>
  <si>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</si>
  <si>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</si>
  <si>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</si>
  <si>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</si>
  <si>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</si>
  <si>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</si>
  <si>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</si>
  <si>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</si>
  <si>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</si>
  <si>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</si>
  <si>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</si>
  <si>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</si>
  <si>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</si>
  <si>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</si>
  <si>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</si>
  <si>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</si>
  <si>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</si>
  <si>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</si>
  <si>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</si>
  <si>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</si>
  <si>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</si>
  <si>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</si>
  <si>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</si>
  <si>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</si>
  <si>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</si>
  <si>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</si>
  <si>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</si>
  <si>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</si>
  <si>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</si>
  <si>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</si>
  <si>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</si>
  <si>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</si>
  <si>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</si>
  <si>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</si>
  <si>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</si>
  <si>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</si>
  <si>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</si>
  <si>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</si>
  <si>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</si>
  <si>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</si>
  <si>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</si>
  <si>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</si>
  <si>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</si>
  <si>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</si>
  <si>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</si>
  <si>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</si>
  <si>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</si>
  <si>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</si>
  <si>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</si>
  <si>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</si>
  <si>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</si>
  <si>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</si>
  <si>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</si>
  <si>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</si>
  <si>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</si>
  <si>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</si>
  <si>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</si>
  <si>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</si>
  <si>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</si>
  <si>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</si>
  <si>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</si>
  <si>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</si>
  <si>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</si>
  <si>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</si>
  <si>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</si>
  <si>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</si>
  <si>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</si>
  <si>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</si>
  <si>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</si>
  <si>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</si>
  <si>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</si>
  <si>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</si>
  <si>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</si>
  <si>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</si>
  <si>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</si>
  <si>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</si>
  <si>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</si>
  <si>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</si>
  <si>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</si>
  <si>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</si>
  <si>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</si>
  <si>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</si>
  <si>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</si>
  <si>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</si>
  <si>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</si>
  <si>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</si>
  <si>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</si>
  <si>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</si>
  <si>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</si>
  <si>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</si>
  <si>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</si>
  <si>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</si>
  <si>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</si>
  <si>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</si>
  <si>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</si>
  <si>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</si>
  <si>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</si>
  <si>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</si>
  <si>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</si>
  <si>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</si>
  <si>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</si>
  <si>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</si>
  <si>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</si>
  <si>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</si>
  <si>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</si>
  <si>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</si>
  <si>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</si>
  <si>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</si>
  <si>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</si>
  <si>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</si>
  <si>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</si>
  <si>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</si>
  <si>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</si>
  <si>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</si>
  <si>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</si>
  <si>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</si>
  <si>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</si>
  <si>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</si>
  <si>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</si>
  <si>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</si>
  <si>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</si>
  <si>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</si>
  <si>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</si>
  <si>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</si>
  <si>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</si>
  <si>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</si>
  <si>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</si>
  <si>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</si>
  <si>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</si>
  <si>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</si>
  <si>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</si>
  <si>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</si>
  <si>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</si>
  <si>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</si>
  <si>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</si>
  <si>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</si>
  <si>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</si>
  <si>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</si>
  <si>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</si>
  <si>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</si>
  <si>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</si>
  <si>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</si>
  <si>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</si>
  <si>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</si>
  <si>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</si>
  <si>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</si>
  <si>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</si>
  <si>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</si>
  <si>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</si>
  <si>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</si>
  <si>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</si>
  <si>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</si>
  <si>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</si>
  <si>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</si>
  <si>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</si>
  <si>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</si>
  <si>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</si>
  <si>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</si>
  <si>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</si>
  <si>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</si>
  <si>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</si>
  <si>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</si>
  <si>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</si>
  <si>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</si>
  <si>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</si>
  <si>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</si>
  <si>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</si>
  <si>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</si>
  <si>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</si>
  <si>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</si>
  <si>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</si>
  <si>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</si>
  <si>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</si>
  <si>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</si>
  <si>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</si>
  <si>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</si>
  <si>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</si>
  <si>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</si>
  <si>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</si>
  <si>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</si>
  <si>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</si>
  <si>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</si>
  <si>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</si>
  <si>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</si>
  <si>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</si>
  <si>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</si>
  <si>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</si>
  <si>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</si>
  <si>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</si>
  <si>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</si>
  <si>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</si>
  <si>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</si>
  <si>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</si>
  <si>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</si>
  <si>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</si>
  <si>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</si>
  <si>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</si>
  <si>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</si>
  <si>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</si>
  <si>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</si>
  <si>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</si>
  <si>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</si>
  <si>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</si>
  <si>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</si>
  <si>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</si>
  <si>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</si>
  <si>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</si>
  <si>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</si>
  <si>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</si>
  <si>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</si>
  <si>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</si>
  <si>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</si>
  <si>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</si>
  <si>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</si>
  <si>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</si>
  <si>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</si>
  <si>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</si>
  <si>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</si>
  <si>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</si>
  <si>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</si>
  <si>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</si>
  <si>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</si>
  <si>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</si>
  <si>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</si>
  <si>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</si>
  <si>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</si>
  <si>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</si>
  <si>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</si>
  <si>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</si>
  <si>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</si>
  <si>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</si>
  <si>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</si>
  <si>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</si>
  <si>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</si>
  <si>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</si>
  <si>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</si>
  <si>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</si>
  <si>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</si>
  <si>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</si>
  <si>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</si>
  <si>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</si>
  <si>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</si>
  <si>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</si>
  <si>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</si>
  <si>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</si>
  <si>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</si>
  <si>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</si>
  <si>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</si>
  <si>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</si>
  <si>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</si>
  <si>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</si>
  <si>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</si>
  <si>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</si>
  <si>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</si>
  <si>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</si>
  <si>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</si>
  <si>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</si>
  <si>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</si>
  <si>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</si>
  <si>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</si>
  <si>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</si>
  <si>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</si>
  <si>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</si>
  <si>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</si>
  <si>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</si>
  <si>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</si>
  <si>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</si>
  <si>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</si>
  <si>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</si>
  <si>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</si>
  <si>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</si>
  <si>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</si>
  <si>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</si>
  <si>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</si>
  <si>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</si>
  <si>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</si>
  <si>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</si>
  <si>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</si>
  <si>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</si>
  <si>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</si>
  <si>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</si>
  <si>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</si>
  <si>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</si>
  <si>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</si>
  <si>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</si>
  <si>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</si>
  <si>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</si>
  <si>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</si>
  <si>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</si>
  <si>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</si>
  <si>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</si>
  <si>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</si>
  <si>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</si>
  <si>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</si>
  <si>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</si>
  <si>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</si>
  <si>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</si>
  <si>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</si>
  <si>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</si>
  <si>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</si>
  <si>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</si>
  <si>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</si>
  <si>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</si>
  <si>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</si>
  <si>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</si>
  <si>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</si>
  <si>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</si>
  <si>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</si>
  <si>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</si>
  <si>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</si>
  <si>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</si>
  <si>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</si>
  <si>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</si>
  <si>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</si>
  <si>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</si>
  <si>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</si>
  <si>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</si>
  <si>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</si>
  <si>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</si>
  <si>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</si>
  <si>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</si>
  <si>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</si>
  <si>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</si>
  <si>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</si>
  <si>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</si>
  <si>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</si>
  <si>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</si>
  <si>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</si>
  <si>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</si>
  <si>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</si>
  <si>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</si>
  <si>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</si>
  <si>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</si>
  <si>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</si>
  <si>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</si>
  <si>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</si>
  <si>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</si>
  <si>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</si>
  <si>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</si>
  <si>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</si>
  <si>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</si>
  <si>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</si>
  <si>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</si>
  <si>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</si>
  <si>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</si>
  <si>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</si>
  <si>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</si>
  <si>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</si>
  <si>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</si>
  <si>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</si>
  <si>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</si>
  <si>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</si>
  <si>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</si>
  <si>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</si>
  <si>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</si>
  <si>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</si>
  <si>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</si>
  <si>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</si>
  <si>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</si>
  <si>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</si>
  <si>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</si>
  <si>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</si>
  <si>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</si>
  <si>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</si>
  <si>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</si>
  <si>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</si>
  <si>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</si>
  <si>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</si>
  <si>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</si>
  <si>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</si>
  <si>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</si>
  <si>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</si>
  <si>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</si>
  <si>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</si>
  <si>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</si>
  <si>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</si>
  <si>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</si>
  <si>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</si>
  <si>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</si>
  <si>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</si>
  <si>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</si>
  <si>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</si>
  <si>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</si>
  <si>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</si>
  <si>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</si>
  <si>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</si>
  <si>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</si>
  <si>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</si>
  <si>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</si>
  <si>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</si>
  <si>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</si>
  <si>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</si>
  <si>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</si>
  <si>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</si>
  <si>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</si>
  <si>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</si>
  <si>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</si>
  <si>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</si>
  <si>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</si>
  <si>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</si>
  <si>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</si>
  <si>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</si>
  <si>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</si>
  <si>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</si>
  <si>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</si>
  <si>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</si>
  <si>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</si>
  <si>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</si>
  <si>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</si>
  <si>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</si>
  <si>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</si>
  <si>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</si>
  <si>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</si>
  <si>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</si>
  <si>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</si>
  <si>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</si>
  <si>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</si>
  <si>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</si>
  <si>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</si>
  <si>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</si>
  <si>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</si>
  <si>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</si>
  <si>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</si>
  <si>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</si>
  <si>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</si>
  <si>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</si>
  <si>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</si>
  <si>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</si>
  <si>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</si>
  <si>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</si>
  <si>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</si>
  <si>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</si>
  <si>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</si>
  <si>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</si>
  <si>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</si>
  <si>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</si>
  <si>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</si>
  <si>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</si>
  <si>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</si>
  <si>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</si>
  <si>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</si>
  <si>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</si>
  <si>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</si>
  <si>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</si>
  <si>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</si>
  <si>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</si>
  <si>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</si>
  <si>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</si>
  <si>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</si>
  <si>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</si>
  <si>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</si>
  <si>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</si>
  <si>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</si>
  <si>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</si>
  <si>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</si>
  <si>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</si>
  <si>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</si>
  <si>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</si>
  <si>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</si>
  <si>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</si>
  <si>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</si>
  <si>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</si>
  <si>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</si>
  <si>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</si>
  <si>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</si>
  <si>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</si>
  <si>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</si>
  <si>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</si>
  <si>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</si>
  <si>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</si>
  <si>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</si>
  <si>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</si>
  <si>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</si>
  <si>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</si>
  <si>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</si>
  <si>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</si>
  <si>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</si>
  <si>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</si>
  <si>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</si>
  <si>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</si>
  <si>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</si>
  <si>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</si>
  <si>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</si>
  <si>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</si>
  <si>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</si>
  <si>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</si>
  <si>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</si>
  <si>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</si>
  <si>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</si>
  <si>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</si>
  <si>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</si>
  <si>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</si>
  <si>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</si>
  <si>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</si>
  <si>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</si>
  <si>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</si>
  <si>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</si>
  <si>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</si>
  <si>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</si>
  <si>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</si>
  <si>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</si>
  <si>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</si>
  <si>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</si>
  <si>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</si>
  <si>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</si>
  <si>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</si>
  <si>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</si>
  <si>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</si>
  <si>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</si>
  <si>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</si>
  <si>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</si>
  <si>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</si>
  <si>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</si>
  <si>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</si>
  <si>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</si>
  <si>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</si>
  <si>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</si>
  <si>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</si>
  <si>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</si>
  <si>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</si>
  <si>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</si>
  <si>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</si>
  <si>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</si>
  <si>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</si>
  <si>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</si>
  <si>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</si>
  <si>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</si>
  <si>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</si>
  <si>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</si>
  <si>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</si>
  <si>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</si>
  <si>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</si>
  <si>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</si>
  <si>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</si>
  <si>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</si>
  <si>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</si>
  <si>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</si>
  <si>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</si>
  <si>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</si>
  <si>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</si>
  <si>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</si>
  <si>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</si>
  <si>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</si>
  <si>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</si>
  <si>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</si>
  <si>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</si>
  <si>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</si>
  <si>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</si>
  <si>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</si>
  <si>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</si>
  <si>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</si>
  <si>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</si>
  <si>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</si>
  <si>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</si>
  <si>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</si>
  <si>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</si>
  <si>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</si>
  <si>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</si>
  <si>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</si>
  <si>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</si>
  <si>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</si>
  <si>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</si>
  <si>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</si>
  <si>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</si>
  <si>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</si>
  <si>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</si>
  <si>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</si>
  <si>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</si>
  <si>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</si>
  <si>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</si>
  <si>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</si>
  <si>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</si>
  <si>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</si>
  <si>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</si>
  <si>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</si>
  <si>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</si>
  <si>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</si>
  <si>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</si>
  <si>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</si>
  <si>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</si>
  <si>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</si>
  <si>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</si>
  <si>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</si>
  <si>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</si>
  <si>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</si>
  <si>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</si>
  <si>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</si>
  <si>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</si>
  <si>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</si>
  <si>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</si>
  <si>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</si>
  <si>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</si>
  <si>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</si>
  <si>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</si>
  <si>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</si>
  <si>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</si>
  <si>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</si>
  <si>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</si>
  <si>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</si>
  <si>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</si>
  <si>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</si>
  <si>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</si>
  <si>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</si>
  <si>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</si>
  <si>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</si>
  <si>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</si>
  <si>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</si>
  <si>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</si>
  <si>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</si>
  <si>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</si>
  <si>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</si>
  <si>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</si>
  <si>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</si>
  <si>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</si>
  <si>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</si>
  <si>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</si>
  <si>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</si>
  <si>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</si>
  <si>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</si>
  <si>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</si>
  <si>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</si>
  <si>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</si>
  <si>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</si>
  <si>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</si>
  <si>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</si>
  <si>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</si>
  <si>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</si>
  <si>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</si>
  <si>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</si>
  <si>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</si>
  <si>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</si>
  <si>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</si>
  <si>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</si>
  <si>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</si>
  <si>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</si>
  <si>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</si>
  <si>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</si>
  <si>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</si>
  <si>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</si>
  <si>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</si>
  <si>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</si>
  <si>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</si>
  <si>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</si>
  <si>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</si>
  <si>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</si>
  <si>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</si>
  <si>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</si>
  <si>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</si>
  <si>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</si>
  <si>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</si>
  <si>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</si>
  <si>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</si>
  <si>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</si>
  <si>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</si>
  <si>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</si>
  <si>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</si>
  <si>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</si>
  <si>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</si>
  <si>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</si>
  <si>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</si>
  <si>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</si>
  <si>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</si>
  <si>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</si>
  <si>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</si>
  <si>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</si>
  <si>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</si>
  <si>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</si>
  <si>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</si>
  <si>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</si>
  <si>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</si>
  <si>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</si>
  <si>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</si>
  <si>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</si>
  <si>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</si>
  <si>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</si>
  <si>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</si>
  <si>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</si>
  <si>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</si>
  <si>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</si>
  <si>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</si>
  <si>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</si>
  <si>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</si>
  <si>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</si>
  <si>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</si>
  <si>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</si>
  <si>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</si>
  <si>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</si>
  <si>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</si>
  <si>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</si>
  <si>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</si>
  <si>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</si>
  <si>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</si>
  <si>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</si>
  <si>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</si>
  <si>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</si>
  <si>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</si>
  <si>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</si>
  <si>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</si>
  <si>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</si>
  <si>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</si>
  <si>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</si>
  <si>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</si>
  <si>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</si>
  <si>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</si>
  <si>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</si>
  <si>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</si>
  <si>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</si>
  <si>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</si>
  <si>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</si>
  <si>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</si>
  <si>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</si>
  <si>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</si>
  <si>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</si>
  <si>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</si>
  <si>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</si>
  <si>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</si>
  <si>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</si>
  <si>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</si>
  <si>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</si>
  <si>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</si>
  <si>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</si>
  <si>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</si>
  <si>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</si>
  <si>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</si>
  <si>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</si>
  <si>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</si>
  <si>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</si>
  <si>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</si>
  <si>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</si>
  <si>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</si>
  <si>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</si>
  <si>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</si>
  <si>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</si>
  <si>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</si>
  <si>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</si>
  <si>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</si>
  <si>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</si>
  <si>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</si>
  <si>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</si>
  <si>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</si>
  <si>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</si>
  <si>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</si>
  <si>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</si>
  <si>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</si>
  <si>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</si>
  <si>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</si>
  <si>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</si>
  <si>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</si>
  <si>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</si>
  <si>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</si>
  <si>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</si>
  <si>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</si>
  <si>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</si>
  <si>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</si>
  <si>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</si>
  <si>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</si>
  <si>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</si>
  <si>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</si>
  <si>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</si>
  <si>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</si>
  <si>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</si>
  <si>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</si>
  <si>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</si>
  <si>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</si>
  <si>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</si>
  <si>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</si>
  <si>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</si>
  <si>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</si>
  <si>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</si>
  <si>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</si>
  <si>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</si>
  <si>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</si>
  <si>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</si>
  <si>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</si>
  <si>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</si>
  <si>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</si>
  <si>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</si>
  <si>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</si>
  <si>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</si>
  <si>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</si>
  <si>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</si>
  <si>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</si>
  <si>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</si>
  <si>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</si>
  <si>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</si>
  <si>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</si>
  <si>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</si>
  <si>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</si>
  <si>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</si>
  <si>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</si>
  <si>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</si>
  <si>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</si>
  <si>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</si>
  <si>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</si>
  <si>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</si>
  <si>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</si>
  <si>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</si>
  <si>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</si>
  <si>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</si>
  <si>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</si>
  <si>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</si>
  <si>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</si>
  <si>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</si>
  <si>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</si>
  <si>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</si>
  <si>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</si>
  <si>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</si>
  <si>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</si>
  <si>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</si>
  <si>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</si>
  <si>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</si>
  <si>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</si>
  <si>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</si>
  <si>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</si>
  <si>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</si>
  <si>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</si>
  <si>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</si>
  <si>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</si>
  <si>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</si>
  <si>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</si>
  <si>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</si>
  <si>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</si>
  <si>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</si>
  <si>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</si>
  <si>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</si>
  <si>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</si>
  <si>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</si>
  <si>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</si>
  <si>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</si>
  <si>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</si>
  <si>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</si>
  <si>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</si>
  <si>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</si>
  <si>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</si>
  <si>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</si>
  <si>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</si>
  <si>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</si>
  <si>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</si>
  <si>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</si>
  <si>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</si>
  <si>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</si>
  <si>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</si>
  <si>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</si>
  <si>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</si>
  <si>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</si>
  <si>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</si>
  <si>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</si>
  <si>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</si>
  <si>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</si>
  <si>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</si>
  <si>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</si>
  <si>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</si>
  <si>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</si>
  <si>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</si>
  <si>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</si>
  <si>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</si>
  <si>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</si>
  <si>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</si>
  <si>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</si>
  <si>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</si>
  <si>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</si>
  <si>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</si>
  <si>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</si>
  <si>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</si>
  <si>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</si>
  <si>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</si>
  <si>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</si>
  <si>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</si>
  <si>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</si>
  <si>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</si>
  <si>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</si>
  <si>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</si>
  <si>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</si>
  <si>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</si>
  <si>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</si>
  <si>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</si>
  <si>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</si>
  <si>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</si>
  <si>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</si>
  <si>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</si>
  <si>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</si>
  <si>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</si>
  <si>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</si>
  <si>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</si>
  <si>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</si>
  <si>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</si>
  <si>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</si>
  <si>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</si>
  <si>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</si>
  <si>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</si>
  <si>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</si>
  <si>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</si>
  <si>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</si>
  <si>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</si>
  <si>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</si>
  <si>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</si>
  <si>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</si>
  <si>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</si>
  <si>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</si>
  <si>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</si>
  <si>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</si>
  <si>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</si>
  <si>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</si>
  <si>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</si>
  <si>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</si>
  <si>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</si>
  <si>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</si>
  <si>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</si>
  <si>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</si>
  <si>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</si>
  <si>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</si>
  <si>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</si>
  <si>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</si>
  <si>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</si>
  <si>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</si>
  <si>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</si>
  <si>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</si>
  <si>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</si>
  <si>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</si>
  <si>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</si>
  <si>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</si>
  <si>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</si>
  <si>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</si>
  <si>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</si>
  <si>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</si>
  <si>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</si>
  <si>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</si>
  <si>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</si>
  <si>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</si>
  <si>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</si>
  <si>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</si>
  <si>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</si>
  <si>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</si>
  <si>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</si>
  <si>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</si>
  <si>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</si>
  <si>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</si>
  <si>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</si>
  <si>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</si>
  <si>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</si>
  <si>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</si>
  <si>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</si>
  <si>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</si>
  <si>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</si>
  <si>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</si>
  <si>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</si>
  <si>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</si>
  <si>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</si>
  <si>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</si>
  <si>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</si>
  <si>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</si>
  <si>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</si>
  <si>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</si>
  <si>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</si>
  <si>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</si>
  <si>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</si>
  <si>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</si>
  <si>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</si>
  <si>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</si>
  <si>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</si>
  <si>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</si>
  <si>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</si>
  <si>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</si>
  <si>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</si>
  <si>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</si>
  <si>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</si>
  <si>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</si>
  <si>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</si>
  <si>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</si>
  <si>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</si>
  <si>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</si>
  <si>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</si>
  <si>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</si>
  <si>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</si>
  <si>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</si>
  <si>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</si>
  <si>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</si>
  <si>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</si>
  <si>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</si>
  <si>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</si>
  <si>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</si>
  <si>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</si>
  <si>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</si>
  <si>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</si>
  <si>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</si>
  <si>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</si>
  <si>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</si>
  <si>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</si>
  <si>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</si>
  <si>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</si>
  <si>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</si>
  <si>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</si>
  <si>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</si>
  <si>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</si>
  <si>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</si>
  <si>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</si>
  <si>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</si>
  <si>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</si>
  <si>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</si>
  <si>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</si>
  <si>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</si>
  <si>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</si>
  <si>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</si>
  <si>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</si>
  <si>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</si>
  <si>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</si>
  <si>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</si>
  <si>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</si>
  <si>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</si>
  <si>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</si>
  <si>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</si>
  <si>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</si>
  <si>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</si>
  <si>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</si>
  <si>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</si>
  <si>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</si>
  <si>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</si>
  <si>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</si>
  <si>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</si>
  <si>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</si>
  <si>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</si>
  <si>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</si>
  <si>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</si>
  <si>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</si>
  <si>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</si>
  <si>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</si>
  <si>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</si>
  <si>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</si>
  <si>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</si>
  <si>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</si>
  <si>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</si>
  <si>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</si>
  <si>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</si>
  <si>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</si>
  <si>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</si>
  <si>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</si>
  <si>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</si>
  <si>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</si>
  <si>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</si>
  <si>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</si>
  <si>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</si>
  <si>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</si>
  <si>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</si>
  <si>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</si>
  <si>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</si>
  <si>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</si>
  <si>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</si>
  <si>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</si>
  <si>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</si>
  <si>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</si>
  <si>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</si>
  <si>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</si>
  <si>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</si>
  <si>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</si>
  <si>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</si>
  <si>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</si>
  <si>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</si>
  <si>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</si>
  <si>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</si>
  <si>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</si>
  <si>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</si>
  <si>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</si>
  <si>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</si>
  <si>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</si>
  <si>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</si>
  <si>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</si>
  <si>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</si>
  <si>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</si>
  <si>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</si>
  <si>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</si>
  <si>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</si>
  <si>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</si>
  <si>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</si>
  <si>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</si>
  <si>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</si>
  <si>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</si>
  <si>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</si>
  <si>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</si>
  <si>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</si>
  <si>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</si>
  <si>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</si>
  <si>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</si>
  <si>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</si>
  <si>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</si>
  <si>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</si>
  <si>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</si>
  <si>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</si>
  <si>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</si>
  <si>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</si>
  <si>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</si>
  <si>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</si>
  <si>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</si>
  <si>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</si>
  <si>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</si>
  <si>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</si>
  <si>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</si>
  <si>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</si>
  <si>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</si>
  <si>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</si>
  <si>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</si>
  <si>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</si>
  <si>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</si>
  <si>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</si>
  <si>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</si>
  <si>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</si>
  <si>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</si>
  <si>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</si>
  <si>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</si>
  <si>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</si>
  <si>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</si>
  <si>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</si>
  <si>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</si>
  <si>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</si>
  <si>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</si>
  <si>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</si>
  <si>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</si>
  <si>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</si>
  <si>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</si>
  <si>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</si>
  <si>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</si>
  <si>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</si>
  <si>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</si>
  <si>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</si>
  <si>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</si>
  <si>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</si>
  <si>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</si>
  <si>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</si>
  <si>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</si>
  <si>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</si>
  <si>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</si>
  <si>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</si>
  <si>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</si>
  <si>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</si>
  <si>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</si>
  <si>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</si>
  <si>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</si>
  <si>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</si>
  <si>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</si>
  <si>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</si>
  <si>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</si>
  <si>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</si>
  <si>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</si>
  <si>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</si>
  <si>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</si>
  <si>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</si>
  <si>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</si>
  <si>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</si>
  <si>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</si>
  <si>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</si>
  <si>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</si>
  <si>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</si>
  <si>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</si>
  <si>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</si>
  <si>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</si>
  <si>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</si>
  <si>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</si>
  <si>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</si>
  <si>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</si>
  <si>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</si>
  <si>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</si>
  <si>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</si>
  <si>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</si>
  <si>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</si>
  <si>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</si>
  <si>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</si>
  <si>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</si>
  <si>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</si>
  <si>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</si>
  <si>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</si>
  <si>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</si>
  <si>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</si>
  <si>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</si>
  <si>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</si>
  <si>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</si>
  <si>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</si>
  <si>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</si>
  <si>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</si>
  <si>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</si>
  <si>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</si>
  <si>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</si>
  <si>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</si>
  <si>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</si>
  <si>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</si>
  <si>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</si>
  <si>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</si>
  <si>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</si>
  <si>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</si>
  <si>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</si>
  <si>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</si>
  <si>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</si>
  <si>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</si>
  <si>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</si>
  <si>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</si>
  <si>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</si>
  <si>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</si>
  <si>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</si>
  <si>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</si>
  <si>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</si>
  <si>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</si>
  <si>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</si>
  <si>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</si>
  <si>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</si>
  <si>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</si>
  <si>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</si>
  <si>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</si>
  <si>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</si>
  <si>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</si>
  <si>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</si>
  <si>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</si>
  <si>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</si>
  <si>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</si>
  <si>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</si>
  <si>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</si>
  <si>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</si>
  <si>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</si>
  <si>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</si>
  <si>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</si>
  <si>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</si>
  <si>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</si>
  <si>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</si>
  <si>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</si>
  <si>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</si>
  <si>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</si>
  <si>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</si>
  <si>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</si>
  <si>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</si>
  <si>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</si>
  <si>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</si>
  <si>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</si>
  <si>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</si>
  <si>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</si>
  <si>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</si>
  <si>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</si>
  <si>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</si>
  <si>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</si>
  <si>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</si>
  <si>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</si>
  <si>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</si>
  <si>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</si>
  <si>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</si>
  <si>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</si>
  <si>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</si>
  <si>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</si>
  <si>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</si>
  <si>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</si>
  <si>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</si>
  <si>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</si>
  <si>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</si>
  <si>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</si>
  <si>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</si>
  <si>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</si>
  <si>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</si>
  <si>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</si>
  <si>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</si>
  <si>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</si>
  <si>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</si>
  <si>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</si>
  <si>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</si>
  <si>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</si>
  <si>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</si>
  <si>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</si>
  <si>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</si>
  <si>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</si>
  <si>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</si>
  <si>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</si>
  <si>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</si>
  <si>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</si>
  <si>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</si>
  <si>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</si>
  <si>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</si>
  <si>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</si>
  <si>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</si>
  <si>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</si>
  <si>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</si>
  <si>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</si>
  <si>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</si>
  <si>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</si>
  <si>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</si>
  <si>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</si>
  <si>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</si>
  <si>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</si>
  <si>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</si>
  <si>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</si>
  <si>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</si>
  <si>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</si>
  <si>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</si>
  <si>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</si>
  <si>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</si>
  <si>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</si>
  <si>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</si>
  <si>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</si>
  <si>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</si>
  <si>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</si>
  <si>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</si>
  <si>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</si>
  <si>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</si>
  <si>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</si>
  <si>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</si>
  <si>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</si>
  <si>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</si>
  <si>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</si>
  <si>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</si>
  <si>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</si>
  <si>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</si>
  <si>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</si>
  <si>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</si>
  <si>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</si>
  <si>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</si>
  <si>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</si>
  <si>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</si>
  <si>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</si>
  <si>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</si>
  <si>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</si>
  <si>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</si>
  <si>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</si>
  <si>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</si>
  <si>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</si>
  <si>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</si>
  <si>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</si>
  <si>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</si>
  <si>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</si>
  <si>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</si>
  <si>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</si>
  <si>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</si>
  <si>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</si>
  <si>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</si>
  <si>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</si>
  <si>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</si>
  <si>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</si>
  <si>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</si>
  <si>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</si>
  <si>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</si>
  <si>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</si>
  <si>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</si>
  <si>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</si>
  <si>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</si>
  <si>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</si>
  <si>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</si>
  <si>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</si>
  <si>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</si>
  <si>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</si>
  <si>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</si>
  <si>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</si>
  <si>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</si>
  <si>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</si>
  <si>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</si>
  <si>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</si>
  <si>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</si>
  <si>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</si>
  <si>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</si>
  <si>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</si>
  <si>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</si>
  <si>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</si>
  <si>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</si>
  <si>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</si>
  <si>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</si>
  <si>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</si>
  <si>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</si>
  <si>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</si>
  <si>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</si>
  <si>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</si>
  <si>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</si>
  <si>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</si>
  <si>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</si>
  <si>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</si>
  <si>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</si>
  <si>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</si>
  <si>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</si>
  <si>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</si>
  <si>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</si>
  <si>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</si>
  <si>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</si>
  <si>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</si>
  <si>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</si>
  <si>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</si>
  <si>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</si>
  <si>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</si>
  <si>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</si>
  <si>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</si>
  <si>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</si>
  <si>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</si>
  <si>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</si>
  <si>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</si>
  <si>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</si>
  <si>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</si>
  <si>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</si>
  <si>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</si>
  <si>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</si>
  <si>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</si>
  <si>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</si>
  <si>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</si>
  <si>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</si>
  <si>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</si>
  <si>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</si>
  <si>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</si>
  <si>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</si>
  <si>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</si>
  <si>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</si>
  <si>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</si>
  <si>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</si>
  <si>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</si>
  <si>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</si>
  <si>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</si>
  <si>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</si>
  <si>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</si>
  <si>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</si>
  <si>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</si>
  <si>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</si>
  <si>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</si>
  <si>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</si>
  <si>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</si>
  <si>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</si>
  <si>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</si>
  <si>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</si>
  <si>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</si>
  <si>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</si>
  <si>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</si>
  <si>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</si>
  <si>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</si>
  <si>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</si>
  <si>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</si>
  <si>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</si>
  <si>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</si>
  <si>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</si>
  <si>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</si>
  <si>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</si>
  <si>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</si>
  <si>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</si>
  <si>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</si>
  <si>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</si>
  <si>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</si>
  <si>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</si>
  <si>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</si>
  <si>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</si>
  <si>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</si>
  <si>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</si>
  <si>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</si>
  <si>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</si>
  <si>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</si>
  <si>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</si>
  <si>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</si>
  <si>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</si>
  <si>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</si>
  <si>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</si>
  <si>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</si>
  <si>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</si>
  <si>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</si>
  <si>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</si>
  <si>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</si>
  <si>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</si>
  <si>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</si>
  <si>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</si>
  <si>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</si>
  <si>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</si>
  <si>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</si>
  <si>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</si>
  <si>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</si>
  <si>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</si>
  <si>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</si>
  <si>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</si>
  <si>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</si>
  <si>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</si>
  <si>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</si>
  <si>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</si>
  <si>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</si>
  <si>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</si>
  <si>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</si>
  <si>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</si>
  <si>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</si>
  <si>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</si>
  <si>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</si>
  <si>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</si>
  <si>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</si>
  <si>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</si>
  <si>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</si>
  <si>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</si>
  <si>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</si>
  <si>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</si>
  <si>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</si>
  <si>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</si>
  <si>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</si>
  <si>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</si>
  <si>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</si>
  <si>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</si>
  <si>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</si>
  <si>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</si>
  <si>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</si>
  <si>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</si>
  <si>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</si>
  <si>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</si>
  <si>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</si>
  <si>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</si>
  <si>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</si>
  <si>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</si>
  <si>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</si>
  <si>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</si>
  <si>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</si>
  <si>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</si>
  <si>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</si>
  <si>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</si>
  <si>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</si>
  <si>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</si>
  <si>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</si>
  <si>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</si>
  <si>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</si>
  <si>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</si>
  <si>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</si>
  <si>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</si>
  <si>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</si>
  <si>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</si>
  <si>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</si>
  <si>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</si>
  <si>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</si>
  <si>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</si>
  <si>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</si>
  <si>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</si>
  <si>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</si>
  <si>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</si>
  <si>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</si>
  <si>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</si>
  <si>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</si>
  <si>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</si>
  <si>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</si>
  <si>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</si>
  <si>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</si>
  <si>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</si>
  <si>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</si>
  <si>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</si>
  <si>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</si>
  <si>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</si>
  <si>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</si>
  <si>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</si>
  <si>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</si>
  <si>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</si>
  <si>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</si>
  <si>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</si>
  <si>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</si>
  <si>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</si>
  <si>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</si>
  <si>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</si>
  <si>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</si>
  <si>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</si>
  <si>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</si>
  <si>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</si>
  <si>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</si>
  <si>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</si>
  <si>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</si>
  <si>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</si>
  <si>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</si>
  <si>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</si>
  <si>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</si>
  <si>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</si>
  <si>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</si>
  <si>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</si>
  <si>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</si>
  <si>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</si>
  <si>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</si>
  <si>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</si>
  <si>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</si>
  <si>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</si>
  <si>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</si>
  <si>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</si>
  <si>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</si>
  <si>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</si>
  <si>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</si>
  <si>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</si>
  <si>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</si>
  <si>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</si>
  <si>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</si>
  <si>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</si>
  <si>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</si>
  <si>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</si>
  <si>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</si>
  <si>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</si>
  <si>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</si>
  <si>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</si>
  <si>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</si>
  <si>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</si>
  <si>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</si>
  <si>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</si>
  <si>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</si>
  <si>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</si>
  <si>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</si>
  <si>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</si>
  <si>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</si>
  <si>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</si>
  <si>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</si>
  <si>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</si>
  <si>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</si>
  <si>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</si>
  <si>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</si>
  <si>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</si>
  <si>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</si>
  <si>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</si>
  <si>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</si>
  <si>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</si>
  <si>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</si>
  <si>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</si>
  <si>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</si>
  <si>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</si>
  <si>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</si>
  <si>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</si>
  <si>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</si>
  <si>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</si>
  <si>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</si>
  <si>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</si>
  <si>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</si>
  <si>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</si>
  <si>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</si>
  <si>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</si>
  <si>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</si>
  <si>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</si>
  <si>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</si>
  <si>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</si>
  <si>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</si>
  <si>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</si>
  <si>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</si>
  <si>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</si>
  <si>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</si>
  <si>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</si>
  <si>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</si>
  <si>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</si>
  <si>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</si>
  <si>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</si>
  <si>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</si>
  <si>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</si>
  <si>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</si>
  <si>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</si>
  <si>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</si>
  <si>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</si>
  <si>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</si>
  <si>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</si>
  <si>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</si>
  <si>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</si>
  <si>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</si>
  <si>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</si>
  <si>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</si>
  <si>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</si>
  <si>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</si>
  <si>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</si>
  <si>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</si>
  <si>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</si>
  <si>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</si>
  <si>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</si>
  <si>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</si>
  <si>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</si>
  <si>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</si>
  <si>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</si>
  <si>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</si>
  <si>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</si>
  <si>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</si>
  <si>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</si>
  <si>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</si>
  <si>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</si>
  <si>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</si>
  <si>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</si>
  <si>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</si>
  <si>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</si>
  <si>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</si>
  <si>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</si>
  <si>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</si>
  <si>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</si>
  <si>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</si>
  <si>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</si>
  <si>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</si>
  <si>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</si>
  <si>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</si>
  <si>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</si>
  <si>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</si>
  <si>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</si>
  <si>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</si>
  <si>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</si>
  <si>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</si>
  <si>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</si>
  <si>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</si>
  <si>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</si>
  <si>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</si>
  <si>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</si>
  <si>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</si>
  <si>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</si>
  <si>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</si>
  <si>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</si>
  <si>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</si>
  <si>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</si>
  <si>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</si>
  <si>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</si>
  <si>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</si>
  <si>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</si>
  <si>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</si>
  <si>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</si>
  <si>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</si>
  <si>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</si>
  <si>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</si>
  <si>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</si>
  <si>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</si>
  <si>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</si>
  <si>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</si>
  <si>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</si>
  <si>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</si>
  <si>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</si>
  <si>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</si>
  <si>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</si>
  <si>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</si>
  <si>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</si>
  <si>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</si>
  <si>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</si>
  <si>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</si>
  <si>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</si>
  <si>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</si>
  <si>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</si>
  <si>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</si>
  <si>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</si>
  <si>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</si>
  <si>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</si>
  <si>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</si>
  <si>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</si>
  <si>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</si>
  <si>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</si>
  <si>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</si>
  <si>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</si>
  <si>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</si>
  <si>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</si>
  <si>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</si>
  <si>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</si>
  <si>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</si>
  <si>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</si>
  <si>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</si>
  <si>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</si>
  <si>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</si>
  <si>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</si>
  <si>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</si>
  <si>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</si>
  <si>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</si>
  <si>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</si>
  <si>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</si>
  <si>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</si>
  <si>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</si>
  <si>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</si>
  <si>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</si>
  <si>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</si>
  <si>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</si>
  <si>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</si>
  <si>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</si>
  <si>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</si>
  <si>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</si>
  <si>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</si>
  <si>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</si>
  <si>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</si>
  <si>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</si>
  <si>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</si>
  <si>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</si>
  <si>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</si>
  <si>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</si>
  <si>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</si>
  <si>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</si>
  <si>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</si>
  <si>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</si>
  <si>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</si>
  <si>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</si>
  <si>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</si>
  <si>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</si>
  <si>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</si>
  <si>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</si>
  <si>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</si>
  <si>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</si>
  <si>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</si>
  <si>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</si>
  <si>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</si>
  <si>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</si>
  <si>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</si>
  <si>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</si>
  <si>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</si>
  <si>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</si>
  <si>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</si>
  <si>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</si>
  <si>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</si>
  <si>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</si>
  <si>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</si>
  <si>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</si>
  <si>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</si>
  <si>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</si>
  <si>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</si>
  <si>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</si>
  <si>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</si>
  <si>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</si>
  <si>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</si>
  <si>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</si>
  <si>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</si>
  <si>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</si>
  <si>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</si>
  <si>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</si>
  <si>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</si>
  <si>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</si>
  <si>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</si>
  <si>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</si>
  <si>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</si>
  <si>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</si>
  <si>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</si>
  <si>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</si>
  <si>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</si>
  <si>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</si>
  <si>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</si>
  <si>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</si>
  <si>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</si>
  <si>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</si>
  <si>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</si>
  <si>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</si>
  <si>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</si>
  <si>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</si>
  <si>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</si>
  <si>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</si>
  <si>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</si>
  <si>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</si>
  <si>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</si>
  <si>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</si>
  <si>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</si>
  <si>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</si>
  <si>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</si>
  <si>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</si>
  <si>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</si>
  <si>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</si>
  <si>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</si>
  <si>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</si>
  <si>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</si>
  <si>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</si>
  <si>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</si>
  <si>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</si>
  <si>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</si>
  <si>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</si>
  <si>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</si>
  <si>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</si>
  <si>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</si>
  <si>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</si>
  <si>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</si>
  <si>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</si>
  <si>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</si>
  <si>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</si>
  <si>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</si>
  <si>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</si>
  <si>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</si>
  <si>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</si>
  <si>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</si>
  <si>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</si>
  <si>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</si>
  <si>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</si>
  <si>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</si>
  <si>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</si>
  <si>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</si>
  <si>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</si>
  <si>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</si>
  <si>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</si>
  <si>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</si>
  <si>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</si>
  <si>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</si>
  <si>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</si>
  <si>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</si>
  <si>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</si>
  <si>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</si>
  <si>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</si>
  <si>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</si>
  <si>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</si>
  <si>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</si>
  <si>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</si>
  <si>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</si>
  <si>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</si>
  <si>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</si>
  <si>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</si>
  <si>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</si>
  <si>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</si>
  <si>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</si>
  <si>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</si>
  <si>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</si>
  <si>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</si>
  <si>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</si>
  <si>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</si>
  <si>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</si>
  <si>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</si>
  <si>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</si>
  <si>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</si>
  <si>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</si>
  <si>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</si>
  <si>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</si>
  <si>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</si>
  <si>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</si>
  <si>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</si>
  <si>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</si>
  <si>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</si>
  <si>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</si>
  <si>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</si>
  <si>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</si>
  <si>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</si>
  <si>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</si>
  <si>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</si>
  <si>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</si>
  <si>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</si>
  <si>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</si>
  <si>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</si>
  <si>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</si>
  <si>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</si>
  <si>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</si>
  <si>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</si>
  <si>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</si>
  <si>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</si>
  <si>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</si>
  <si>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</si>
  <si>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</si>
  <si>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</si>
  <si>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</si>
  <si>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</si>
  <si>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</si>
  <si>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</si>
  <si>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</si>
  <si>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</si>
  <si>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</si>
  <si>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</si>
  <si>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</si>
  <si>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</si>
  <si>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</si>
  <si>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</si>
  <si>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</si>
  <si>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</si>
  <si>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</si>
  <si>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</si>
  <si>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</si>
  <si>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</si>
  <si>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</si>
  <si>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</si>
  <si>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</si>
  <si>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</si>
  <si>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</si>
  <si>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</si>
  <si>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</si>
  <si>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</si>
  <si>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</si>
  <si>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</si>
  <si>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</si>
  <si>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</si>
  <si>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</si>
  <si>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</si>
  <si>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</si>
  <si>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</si>
  <si>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</si>
  <si>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</si>
  <si>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</si>
  <si>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</si>
  <si>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</si>
  <si>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</si>
  <si>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</si>
  <si>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</si>
  <si>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</si>
  <si>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</si>
  <si>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</si>
  <si>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</si>
  <si>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</si>
  <si>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</si>
  <si>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</si>
  <si>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</si>
  <si>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</si>
  <si>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</si>
  <si>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</si>
  <si>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</si>
  <si>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</si>
  <si>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</si>
  <si>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</si>
  <si>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</si>
  <si>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</si>
  <si>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</si>
  <si>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</si>
  <si>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</si>
  <si>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</si>
  <si>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</si>
  <si>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</si>
  <si>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</si>
  <si>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</si>
  <si>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</si>
  <si>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</si>
  <si>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</si>
  <si>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</si>
  <si>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</si>
  <si>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</si>
  <si>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</si>
  <si>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</si>
  <si>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</si>
  <si>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</si>
  <si>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</si>
  <si>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</si>
  <si>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</si>
  <si>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</si>
  <si>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</si>
  <si>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</si>
  <si>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</si>
  <si>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</si>
  <si>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</si>
  <si>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</si>
  <si>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</si>
  <si>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</si>
  <si>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</si>
  <si>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</si>
  <si>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</si>
  <si>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</si>
  <si>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</si>
  <si>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</si>
  <si>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</si>
  <si>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</si>
  <si>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</si>
  <si>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</si>
  <si>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</si>
  <si>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</si>
  <si>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</si>
  <si>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</si>
  <si>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</si>
  <si>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</si>
  <si>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</si>
  <si>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</si>
  <si>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</si>
  <si>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</si>
  <si>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</si>
  <si>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</si>
  <si>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</si>
  <si>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</si>
  <si>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</si>
  <si>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</si>
  <si>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</si>
  <si>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</si>
  <si>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</si>
  <si>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</si>
  <si>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</si>
  <si>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</si>
  <si>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</si>
  <si>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</si>
  <si>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</si>
  <si>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</si>
  <si>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</si>
  <si>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</si>
  <si>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</si>
  <si>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</si>
  <si>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</si>
  <si>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</si>
  <si>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</si>
  <si>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</si>
  <si>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</si>
  <si>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</si>
  <si>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</si>
  <si>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</si>
  <si>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</si>
  <si>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</si>
  <si>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</si>
  <si>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</si>
  <si>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</si>
  <si>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</si>
  <si>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</si>
  <si>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</si>
  <si>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</si>
  <si>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</si>
  <si>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</si>
  <si>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</si>
  <si>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</si>
  <si>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</si>
  <si>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</si>
  <si>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</si>
  <si>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</si>
  <si>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</si>
  <si>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</si>
  <si>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</si>
  <si>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</si>
  <si>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</si>
  <si>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</si>
  <si>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</si>
  <si>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</si>
  <si>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</si>
  <si>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</si>
  <si>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</si>
  <si>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</si>
  <si>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</si>
  <si>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</si>
  <si>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</si>
  <si>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</si>
  <si>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</si>
  <si>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</si>
  <si>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</si>
  <si>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</si>
  <si>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</si>
  <si>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</si>
  <si>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</si>
  <si>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</si>
  <si>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</si>
  <si>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</si>
  <si>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</si>
  <si>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</si>
  <si>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</si>
  <si>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</si>
  <si>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</si>
  <si>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</si>
  <si>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</si>
  <si>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</si>
  <si>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</si>
  <si>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</si>
  <si>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</si>
  <si>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</si>
  <si>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</si>
  <si>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</si>
  <si>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</si>
  <si>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</si>
  <si>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</si>
  <si>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</si>
  <si>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</si>
  <si>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</si>
  <si>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</si>
  <si>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</si>
  <si>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</si>
  <si>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</si>
  <si>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</si>
  <si>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</si>
  <si>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</si>
  <si>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</si>
  <si>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</si>
  <si>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</si>
  <si>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</si>
  <si>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</si>
  <si>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</si>
  <si>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</si>
  <si>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</si>
  <si>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</si>
  <si>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</si>
  <si>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</si>
  <si>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</si>
  <si>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</si>
  <si>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</si>
  <si>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</si>
  <si>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</si>
  <si>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</si>
  <si>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</si>
  <si>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</si>
  <si>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</si>
  <si>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</si>
  <si>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</si>
  <si>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</si>
  <si>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</si>
  <si>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</si>
  <si>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</si>
  <si>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</si>
  <si>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</si>
  <si>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</si>
  <si>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</si>
  <si>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</si>
  <si>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</si>
  <si>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</si>
  <si>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</si>
  <si>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</si>
  <si>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</si>
  <si>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</si>
  <si>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</si>
  <si>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</si>
  <si>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</si>
  <si>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</si>
  <si>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</si>
  <si>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</si>
  <si>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</si>
  <si>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</si>
  <si>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</si>
  <si>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</si>
  <si>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</si>
  <si>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</si>
  <si>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</si>
  <si>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</si>
  <si>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</si>
  <si>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</si>
  <si>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</si>
  <si>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</si>
  <si>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</si>
  <si>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</si>
  <si>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</si>
  <si>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</si>
  <si>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</si>
  <si>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</si>
  <si>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</si>
  <si>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</si>
  <si>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</si>
  <si>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</si>
  <si>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</si>
  <si>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</si>
  <si>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</si>
  <si>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</si>
  <si>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</si>
  <si>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</si>
  <si>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</si>
  <si>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</si>
  <si>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</si>
  <si>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</si>
  <si>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</si>
  <si>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</si>
  <si>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</si>
  <si>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</si>
  <si>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</si>
  <si>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</si>
  <si>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</si>
  <si>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</si>
  <si>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</si>
  <si>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</si>
  <si>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</si>
  <si>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</si>
  <si>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</si>
  <si>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</si>
  <si>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</si>
  <si>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</si>
  <si>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</si>
  <si>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</si>
  <si>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</si>
  <si>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</si>
  <si>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</si>
  <si>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</si>
  <si>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</si>
  <si>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</si>
  <si>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</si>
  <si>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</si>
  <si>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</si>
  <si>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</si>
  <si>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</si>
  <si>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</si>
  <si>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</si>
  <si>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</si>
  <si>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</si>
  <si>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</si>
  <si>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</si>
  <si>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</si>
  <si>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</si>
  <si>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</si>
  <si>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</si>
  <si>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</si>
  <si>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</si>
  <si>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</si>
  <si>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</si>
  <si>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</si>
  <si>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</si>
  <si>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</si>
  <si>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</si>
  <si>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</si>
  <si>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</si>
  <si>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</si>
  <si>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</si>
  <si>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</si>
  <si>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</si>
  <si>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</si>
  <si>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</si>
  <si>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</si>
  <si>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</si>
  <si>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</si>
  <si>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</si>
  <si>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</si>
  <si>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</si>
  <si>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</si>
  <si>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</si>
  <si>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</si>
  <si>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</si>
  <si>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</si>
  <si>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</si>
  <si>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</si>
  <si>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</si>
  <si>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</si>
  <si>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</si>
  <si>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</si>
  <si>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</si>
  <si>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</si>
  <si>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</si>
  <si>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</si>
  <si>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</si>
  <si>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</si>
  <si>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</si>
  <si>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</si>
  <si>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</si>
  <si>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</si>
  <si>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</si>
  <si>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</si>
  <si>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</si>
  <si>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</si>
  <si>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</si>
  <si>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</si>
  <si>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</si>
  <si>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</si>
  <si>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</si>
  <si>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</si>
  <si>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</si>
  <si>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</si>
  <si>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</si>
  <si>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</si>
  <si>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</si>
  <si>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</si>
  <si>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</si>
  <si>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</si>
  <si>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</si>
  <si>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</si>
  <si>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</si>
  <si>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</si>
  <si>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</si>
  <si>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</si>
  <si>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</si>
  <si>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</si>
  <si>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</si>
  <si>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</si>
  <si>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</si>
  <si>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</si>
  <si>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</si>
  <si>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</si>
  <si>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</si>
  <si>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</si>
  <si>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</si>
  <si>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</si>
  <si>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</si>
  <si>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</si>
  <si>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</si>
  <si>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</si>
  <si>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</si>
  <si>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</si>
  <si>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</si>
  <si>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</si>
  <si>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</si>
  <si>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</si>
  <si>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</si>
  <si>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</si>
  <si>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</si>
  <si>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</si>
  <si>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</si>
  <si>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</si>
  <si>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</si>
  <si>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</si>
  <si>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</si>
  <si>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</si>
  <si>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</si>
  <si>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</si>
  <si>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</si>
  <si>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</si>
  <si>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</si>
  <si>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</si>
  <si>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</si>
  <si>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</si>
  <si>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</si>
  <si>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</si>
  <si>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</si>
  <si>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</si>
  <si>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</si>
  <si>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</si>
  <si>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</si>
  <si>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</si>
  <si>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</si>
  <si>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</si>
  <si>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</si>
  <si>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</si>
  <si>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</si>
  <si>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</si>
  <si>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</si>
  <si>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</si>
  <si>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</si>
  <si>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</si>
  <si>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</si>
  <si>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</si>
  <si>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</si>
  <si>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</si>
  <si>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</si>
  <si>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</si>
  <si>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</si>
  <si>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</si>
  <si>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</si>
  <si>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</si>
  <si>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</si>
  <si>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</si>
  <si>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</si>
  <si>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</si>
  <si>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</si>
  <si>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</si>
  <si>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</si>
  <si>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</si>
  <si>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</si>
  <si>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</si>
  <si>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</si>
  <si>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</si>
  <si>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</si>
  <si>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</si>
  <si>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</si>
  <si>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</si>
  <si>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</si>
  <si>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</si>
  <si>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</si>
  <si>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</si>
  <si>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</si>
  <si>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</si>
  <si>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</si>
  <si>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</si>
  <si>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</si>
  <si>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</si>
  <si>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</si>
  <si>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</si>
  <si>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</si>
  <si>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</si>
  <si>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</si>
  <si>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</si>
  <si>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</si>
  <si>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</si>
  <si>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</si>
  <si>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</si>
  <si>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</si>
  <si>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</si>
  <si>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</si>
  <si>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</si>
  <si>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</si>
  <si>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</si>
  <si>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</si>
  <si>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</si>
  <si>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</si>
  <si>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</si>
  <si>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</si>
  <si>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</si>
  <si>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</si>
  <si>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</si>
  <si>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</si>
  <si>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</si>
  <si>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</si>
  <si>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</si>
  <si>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</si>
  <si>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</si>
  <si>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</si>
  <si>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</si>
  <si>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</si>
  <si>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</si>
  <si>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</si>
  <si>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</si>
  <si>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</si>
  <si>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</si>
  <si>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</si>
  <si>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</si>
  <si>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</si>
  <si>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</si>
  <si>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</si>
  <si>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</si>
  <si>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</si>
  <si>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</si>
  <si>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</si>
  <si>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</si>
  <si>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</si>
  <si>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</si>
  <si>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</si>
  <si>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</si>
  <si>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</si>
  <si>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</si>
  <si>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</si>
  <si>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</si>
  <si>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</si>
  <si>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</si>
  <si>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</si>
  <si>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</si>
  <si>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</si>
  <si>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</si>
  <si>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</si>
  <si>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</si>
  <si>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</si>
  <si>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</si>
  <si>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</si>
  <si>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</si>
  <si>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</si>
  <si>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</si>
  <si>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</si>
  <si>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</si>
  <si>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</si>
  <si>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</si>
  <si>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</si>
  <si>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</si>
  <si>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</si>
  <si>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</si>
  <si>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</si>
  <si>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</si>
  <si>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</si>
  <si>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</si>
  <si>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</si>
  <si>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</si>
  <si>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</si>
  <si>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</si>
  <si>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</si>
  <si>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</si>
  <si>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</si>
  <si>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</si>
  <si>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</si>
  <si>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</si>
  <si>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</si>
  <si>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</si>
  <si>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</si>
  <si>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</si>
  <si>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</si>
  <si>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</si>
  <si>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</si>
  <si>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</si>
  <si>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</si>
  <si>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</si>
  <si>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</si>
  <si>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</si>
  <si>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</si>
  <si>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</si>
  <si>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</si>
  <si>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</si>
  <si>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</si>
  <si>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</si>
  <si>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</si>
  <si>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</si>
  <si>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</si>
  <si>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</si>
  <si>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</si>
  <si>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</si>
  <si>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</si>
  <si>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</si>
  <si>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</si>
  <si>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</si>
  <si>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</si>
  <si>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</si>
  <si>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</si>
  <si>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</si>
  <si>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</si>
  <si>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</si>
  <si>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</si>
  <si>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</si>
  <si>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</si>
  <si>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</si>
  <si>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</si>
  <si>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</si>
  <si>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</si>
  <si>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</si>
  <si>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</si>
  <si>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</si>
  <si>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</si>
  <si>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</si>
  <si>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</si>
  <si>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</si>
  <si>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</si>
  <si>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</si>
  <si>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</si>
  <si>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</si>
  <si>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</si>
  <si>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</si>
  <si>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</si>
  <si>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</si>
  <si>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</si>
  <si>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</si>
  <si>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</si>
  <si>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</si>
  <si>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</si>
  <si>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</si>
  <si>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</si>
  <si>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</si>
  <si>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</si>
  <si>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</si>
  <si>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</si>
  <si>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</si>
  <si>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</si>
  <si>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</si>
  <si>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</si>
  <si>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</si>
  <si>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</si>
  <si>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</si>
  <si>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</si>
  <si>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</si>
  <si>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</si>
  <si>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</si>
  <si>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</si>
  <si>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</si>
  <si>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</si>
  <si>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</si>
  <si>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</si>
  <si>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</si>
  <si>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</si>
  <si>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</si>
  <si>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</si>
  <si>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</si>
  <si>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</si>
  <si>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</si>
  <si>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</si>
  <si>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</si>
  <si>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</si>
  <si>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</si>
  <si>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</si>
  <si>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</si>
  <si>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</si>
  <si>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</si>
  <si>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</si>
  <si>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</si>
  <si>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</si>
  <si>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</si>
  <si>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</si>
  <si>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</si>
  <si>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</si>
  <si>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</si>
  <si>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</si>
  <si>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</si>
  <si>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</si>
  <si>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</si>
  <si>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</si>
  <si>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</si>
  <si>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</si>
  <si>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</si>
  <si>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</si>
  <si>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</si>
  <si>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</si>
  <si>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</si>
  <si>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</si>
  <si>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</si>
  <si>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</si>
  <si>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</si>
  <si>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</si>
  <si>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</si>
  <si>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</si>
  <si>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</si>
  <si>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</si>
  <si>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</si>
  <si>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</si>
  <si>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</si>
  <si>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</si>
  <si>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</si>
  <si>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</si>
  <si>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</si>
  <si>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</si>
  <si>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</si>
  <si>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</si>
  <si>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</si>
  <si>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</si>
  <si>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</si>
  <si>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</si>
  <si>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</si>
  <si>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</si>
  <si>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</si>
  <si>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</si>
  <si>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</si>
  <si>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</si>
  <si>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</si>
  <si>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</si>
  <si>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</si>
  <si>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</si>
  <si>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</si>
  <si>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</si>
  <si>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</si>
  <si>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</si>
  <si>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</si>
  <si>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</si>
  <si>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</si>
  <si>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</si>
  <si>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</si>
  <si>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</si>
  <si>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</si>
  <si>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</si>
  <si>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</si>
  <si>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</si>
  <si>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</si>
  <si>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</si>
  <si>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</si>
  <si>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</si>
  <si>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</si>
  <si>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</si>
  <si>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</si>
  <si>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</si>
  <si>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</si>
  <si>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</si>
  <si>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</si>
  <si>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</si>
  <si>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</si>
  <si>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</si>
  <si>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</si>
  <si>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</si>
  <si>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</si>
  <si>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</si>
  <si>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</si>
  <si>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</si>
  <si>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</si>
  <si>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</si>
  <si>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</si>
  <si>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</si>
  <si>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</si>
  <si>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</si>
  <si>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</si>
  <si>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</si>
  <si>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</si>
  <si>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</si>
  <si>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</si>
  <si>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</si>
  <si>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</si>
  <si>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</si>
  <si>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</si>
  <si>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</si>
  <si>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</si>
  <si>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</si>
  <si>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</si>
  <si>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</si>
  <si>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</si>
  <si>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</si>
  <si>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</si>
  <si>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</si>
  <si>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</si>
  <si>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</si>
  <si>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</si>
  <si>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</si>
  <si>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</si>
  <si>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</si>
  <si>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</si>
  <si>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</si>
  <si>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</si>
  <si>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</si>
  <si>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</si>
  <si>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</si>
  <si>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</si>
  <si>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</si>
  <si>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</si>
  <si>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</si>
  <si>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</si>
  <si>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</si>
  <si>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</si>
  <si>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</si>
  <si>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</si>
  <si>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</si>
  <si>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</si>
  <si>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</si>
  <si>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</si>
  <si>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</si>
  <si>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</si>
  <si>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</si>
  <si>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</si>
  <si>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</si>
  <si>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</si>
  <si>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</si>
  <si>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</si>
  <si>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</si>
  <si>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</si>
  <si>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</si>
  <si>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</si>
  <si>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</si>
  <si>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</si>
  <si>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</si>
  <si>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</si>
  <si>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</si>
  <si>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</si>
  <si>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</si>
  <si>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</si>
  <si>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</si>
  <si>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</si>
  <si>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</si>
  <si>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</si>
  <si>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</si>
  <si>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</si>
  <si>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</si>
  <si>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</si>
  <si>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</si>
  <si>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</si>
  <si>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</si>
  <si>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</si>
  <si>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</si>
  <si>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</si>
  <si>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</si>
  <si>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</si>
  <si>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</si>
  <si>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</si>
  <si>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</si>
  <si>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</si>
  <si>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</si>
  <si>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</si>
  <si>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</si>
  <si>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</si>
  <si>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</si>
  <si>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</si>
  <si>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</si>
  <si>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</si>
  <si>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</si>
  <si>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</si>
  <si>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</si>
  <si>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</si>
  <si>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</si>
  <si>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</si>
  <si>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</si>
  <si>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</si>
  <si>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</si>
  <si>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</si>
  <si>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</si>
  <si>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</si>
  <si>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</si>
  <si>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</si>
  <si>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</si>
  <si>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</si>
  <si>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</si>
  <si>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</si>
  <si>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</si>
  <si>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</si>
  <si>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</si>
  <si>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</si>
  <si>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</si>
  <si>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</si>
  <si>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</si>
  <si>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</si>
  <si>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</si>
  <si>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</si>
  <si>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</si>
  <si>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</si>
  <si>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</si>
  <si>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</si>
  <si>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</si>
  <si>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</si>
  <si>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</si>
  <si>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</si>
  <si>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</si>
  <si>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</si>
  <si>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</si>
  <si>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</si>
  <si>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</si>
  <si>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</si>
  <si>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</si>
  <si>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</si>
  <si>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</si>
  <si>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</si>
  <si>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</si>
  <si>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</si>
  <si>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</si>
  <si>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</si>
  <si>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</si>
  <si>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</si>
  <si>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</si>
  <si>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</si>
  <si>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</si>
  <si>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</si>
  <si>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</si>
  <si>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</si>
  <si>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</si>
  <si>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</si>
  <si>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</si>
  <si>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</si>
  <si>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</si>
  <si>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</si>
  <si>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</si>
  <si>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</si>
  <si>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</si>
  <si>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</si>
  <si>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</si>
  <si>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</si>
  <si>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</si>
  <si>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</si>
  <si>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</si>
  <si>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</si>
  <si>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</si>
  <si>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</si>
  <si>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</si>
  <si>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</si>
  <si>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</si>
  <si>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</si>
  <si>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</si>
  <si>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</si>
  <si>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</si>
  <si>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</si>
  <si>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</si>
  <si>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</si>
  <si>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</si>
  <si>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</si>
  <si>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</si>
  <si>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</si>
  <si>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</si>
  <si>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</si>
  <si>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</si>
  <si>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</si>
  <si>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</si>
  <si>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</si>
  <si>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</si>
  <si>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</si>
  <si>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</si>
  <si>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</si>
  <si>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</si>
  <si>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</si>
  <si>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</si>
  <si>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</si>
  <si>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</si>
  <si>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</si>
  <si>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</si>
  <si>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</si>
  <si>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</si>
  <si>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</si>
  <si>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</si>
  <si>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</si>
  <si>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</si>
  <si>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</si>
  <si>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</si>
  <si>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</si>
  <si>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</si>
  <si>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</si>
  <si>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</si>
  <si>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</si>
  <si>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</si>
  <si>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</si>
  <si>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</si>
  <si>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</si>
  <si>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</si>
  <si>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</si>
  <si>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</si>
  <si>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</si>
  <si>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</si>
  <si>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</si>
  <si>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</si>
  <si>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</si>
  <si>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</si>
  <si>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</si>
  <si>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</si>
  <si>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</si>
  <si>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</si>
  <si>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</si>
  <si>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</si>
  <si>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</si>
  <si>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</si>
  <si>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</si>
  <si>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</si>
  <si>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</si>
  <si>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</si>
  <si>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</si>
  <si>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</si>
  <si>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</si>
  <si>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</si>
  <si>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</si>
  <si>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</si>
  <si>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</si>
  <si>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</si>
  <si>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</si>
  <si>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</si>
  <si>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</si>
  <si>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</si>
  <si>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</si>
  <si>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</si>
  <si>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</si>
  <si>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</si>
  <si>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</si>
  <si>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</si>
  <si>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</si>
  <si>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</si>
  <si>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</si>
  <si>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</si>
  <si>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</si>
  <si>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</si>
  <si>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</si>
  <si>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</si>
  <si>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</si>
  <si>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</si>
  <si>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</si>
  <si>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</si>
  <si>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</si>
  <si>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</si>
  <si>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</si>
  <si>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</si>
  <si>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</si>
  <si>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</si>
  <si>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</si>
  <si>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</si>
  <si>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</si>
  <si>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</si>
  <si>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</si>
  <si>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</si>
  <si>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</si>
  <si>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</si>
  <si>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</si>
  <si>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</si>
  <si>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</si>
  <si>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</si>
  <si>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</si>
  <si>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</si>
  <si>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</si>
  <si>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</si>
  <si>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</si>
  <si>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</si>
  <si>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</si>
  <si>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</si>
  <si>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</si>
  <si>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</si>
  <si>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</si>
  <si>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</si>
  <si>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</si>
  <si>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</si>
  <si>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</si>
  <si>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</si>
  <si>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</si>
  <si>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</si>
  <si>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</si>
  <si>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</si>
  <si>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</si>
  <si>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</si>
  <si>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</si>
  <si>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</si>
  <si>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</si>
  <si>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</si>
  <si>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</si>
  <si>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</si>
  <si>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</si>
  <si>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</si>
  <si>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</si>
  <si>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</si>
  <si>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</si>
  <si>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</si>
  <si>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</si>
  <si>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</si>
  <si>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</si>
  <si>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</si>
  <si>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</si>
  <si>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</si>
  <si>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</si>
  <si>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</si>
  <si>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</si>
  <si>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</si>
  <si>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</si>
  <si>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</si>
  <si>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</si>
  <si>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</si>
  <si>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</si>
  <si>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</si>
  <si>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</si>
  <si>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</si>
  <si>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</si>
  <si>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</si>
  <si>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</si>
  <si>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</si>
  <si>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</si>
  <si>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</si>
  <si>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</si>
  <si>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</si>
  <si>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</si>
  <si>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</si>
  <si>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</si>
  <si>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</si>
  <si>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</si>
  <si>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</si>
  <si>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</si>
  <si>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</si>
  <si>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</si>
  <si>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</si>
  <si>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</si>
  <si>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</si>
  <si>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</si>
  <si>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</si>
  <si>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</si>
  <si>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</si>
  <si>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</si>
  <si>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</si>
  <si>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</si>
  <si>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</si>
  <si>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</si>
  <si>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</si>
  <si>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</si>
  <si>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</si>
  <si>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</si>
  <si>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</si>
  <si>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</si>
  <si>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</si>
  <si>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</si>
  <si>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</si>
  <si>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</si>
  <si>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</si>
  <si>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</si>
  <si>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</si>
  <si>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</si>
  <si>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</si>
  <si>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</si>
  <si>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</si>
  <si>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</si>
  <si>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</si>
  <si>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</si>
  <si>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</si>
  <si>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</si>
  <si>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</si>
  <si>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</si>
  <si>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</si>
  <si>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</si>
  <si>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</si>
  <si>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</si>
  <si>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</si>
  <si>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</si>
  <si>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</si>
  <si>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</si>
  <si>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</si>
  <si>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</si>
  <si>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</si>
  <si>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</si>
  <si>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</si>
  <si>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</si>
  <si>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</si>
  <si>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</si>
  <si>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</si>
  <si>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</si>
  <si>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</si>
  <si>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</si>
  <si>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</si>
  <si>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</si>
  <si>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</si>
  <si>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</si>
  <si>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</si>
  <si>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</si>
  <si>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</si>
  <si>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</si>
  <si>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</si>
  <si>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</si>
  <si>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</si>
  <si>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</si>
  <si>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</si>
  <si>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</si>
  <si>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</si>
  <si>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</si>
  <si>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</si>
  <si>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</si>
  <si>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</si>
  <si>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</si>
  <si>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</si>
  <si>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</si>
  <si>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</si>
  <si>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</si>
  <si>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</si>
  <si>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</si>
  <si>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</si>
  <si>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</si>
  <si>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</si>
  <si>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</si>
  <si>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</si>
  <si>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</si>
  <si>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</si>
  <si>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</si>
  <si>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</si>
  <si>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</si>
  <si>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</si>
  <si>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</si>
  <si>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</si>
  <si>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</si>
  <si>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</si>
  <si>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</si>
  <si>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</si>
  <si>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</si>
  <si>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</si>
  <si>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</si>
  <si>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</si>
  <si>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</si>
  <si>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</si>
  <si>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</si>
  <si>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</si>
  <si>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</si>
  <si>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</si>
  <si>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</si>
  <si>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</si>
  <si>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</si>
  <si>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</si>
  <si>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</si>
  <si>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</si>
  <si>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</si>
  <si>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</si>
  <si>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</si>
  <si>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</si>
  <si>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</si>
  <si>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</si>
  <si>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</si>
  <si>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</si>
  <si>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</si>
  <si>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</si>
  <si>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</si>
  <si>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</si>
  <si>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</si>
  <si>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</si>
  <si>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</si>
  <si>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</si>
  <si>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</si>
  <si>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</si>
  <si>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</si>
  <si>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</si>
  <si>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</si>
  <si>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</si>
  <si>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</si>
  <si>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</si>
  <si>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</si>
  <si>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</si>
  <si>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</si>
  <si>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</si>
  <si>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</si>
  <si>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</si>
  <si>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</si>
  <si>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</si>
  <si>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</si>
  <si>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</si>
  <si>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</si>
  <si>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</si>
  <si>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</si>
  <si>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</si>
  <si>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</si>
  <si>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</si>
  <si>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</si>
  <si>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</si>
  <si>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</si>
  <si>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</si>
  <si>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</si>
  <si>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</si>
  <si>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</si>
  <si>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</si>
  <si>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</si>
  <si>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</si>
  <si>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</si>
  <si>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</si>
  <si>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</si>
  <si>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</si>
  <si>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</si>
  <si>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</si>
  <si>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</si>
  <si>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</si>
  <si>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</si>
  <si>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</si>
  <si>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</si>
  <si>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</si>
  <si>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</si>
  <si>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</si>
  <si>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</si>
  <si>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</si>
  <si>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</si>
  <si>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</si>
  <si>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</si>
  <si>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</si>
  <si>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</si>
  <si>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</si>
  <si>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</si>
  <si>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</si>
  <si>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</si>
  <si>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</si>
  <si>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</si>
  <si>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</si>
  <si>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</si>
  <si>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</si>
  <si>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</si>
  <si>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</si>
  <si>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</si>
  <si>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</si>
  <si>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</si>
  <si>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</si>
  <si>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</si>
  <si>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</si>
  <si>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</si>
  <si>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</si>
  <si>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</si>
  <si>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</si>
  <si>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</si>
  <si>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</si>
  <si>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</si>
  <si>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</si>
  <si>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</si>
  <si>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</si>
  <si>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</si>
  <si>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</si>
  <si>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</si>
  <si>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</si>
  <si>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</si>
  <si>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</si>
  <si>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</si>
  <si>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</si>
  <si>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</si>
  <si>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</si>
  <si>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</si>
  <si>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</si>
  <si>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</si>
  <si>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</si>
  <si>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</si>
  <si>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</si>
  <si>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</si>
  <si>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</si>
  <si>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</si>
  <si>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</si>
  <si>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</si>
  <si>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</si>
  <si>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</si>
  <si>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</si>
  <si>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</si>
  <si>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</si>
  <si>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</si>
  <si>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</si>
  <si>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</si>
  <si>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</si>
  <si>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</si>
  <si>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</si>
  <si>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</si>
  <si>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</si>
  <si>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</si>
  <si>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</si>
  <si>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</si>
  <si>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</si>
  <si>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</si>
  <si>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</si>
  <si>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</si>
  <si>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</si>
  <si>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</si>
  <si>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</si>
  <si>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</si>
  <si>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</si>
  <si>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</si>
  <si>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</si>
  <si>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</si>
  <si>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</si>
  <si>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</si>
  <si>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</si>
  <si>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</si>
  <si>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</si>
  <si>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</si>
  <si>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</si>
  <si>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</si>
  <si>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</si>
  <si>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</si>
  <si>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</si>
  <si>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</si>
  <si>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</si>
  <si>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</si>
  <si>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</si>
  <si>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</si>
  <si>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</si>
  <si>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</si>
  <si>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</si>
  <si>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</si>
  <si>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</si>
  <si>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</si>
  <si>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</si>
  <si>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</si>
  <si>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</si>
  <si>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</si>
  <si>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</si>
  <si>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</si>
  <si>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</si>
  <si>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</si>
  <si>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</si>
  <si>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</si>
  <si>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</si>
  <si>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</si>
  <si>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</si>
  <si>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</si>
  <si>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</si>
  <si>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</si>
  <si>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</si>
  <si>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</si>
  <si>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</si>
  <si>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</si>
  <si>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</si>
  <si>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</si>
  <si>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</si>
  <si>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</si>
  <si>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</si>
  <si>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</si>
  <si>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</si>
  <si>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</si>
  <si>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</si>
  <si>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</si>
  <si>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</si>
  <si>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</si>
  <si>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</si>
  <si>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</si>
  <si>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</si>
  <si>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</si>
  <si>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</si>
  <si>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</si>
  <si>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</si>
  <si>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</si>
  <si>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</si>
  <si>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</si>
  <si>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</si>
  <si>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</si>
  <si>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</si>
  <si>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</si>
  <si>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</si>
  <si>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</si>
  <si>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</si>
  <si>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</si>
  <si>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</si>
  <si>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</si>
  <si>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</si>
  <si>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</si>
  <si>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</si>
  <si>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</si>
  <si>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</si>
  <si>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</si>
  <si>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</si>
  <si>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</si>
  <si>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</si>
  <si>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</si>
  <si>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</si>
  <si>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</si>
  <si>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</si>
  <si>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</si>
  <si>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</si>
  <si>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</si>
  <si>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</si>
  <si>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</si>
  <si>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</si>
  <si>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</si>
  <si>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</si>
  <si>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</si>
  <si>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</si>
  <si>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</si>
  <si>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</si>
  <si>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</si>
  <si>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</si>
  <si>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</si>
  <si>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</si>
  <si>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</si>
  <si>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</si>
  <si>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</si>
  <si>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</si>
  <si>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</si>
  <si>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</si>
  <si>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</si>
  <si>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</si>
  <si>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</si>
  <si>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</si>
  <si>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</si>
  <si>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</si>
  <si>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</si>
  <si>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</si>
  <si>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</si>
  <si>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</si>
  <si>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</si>
  <si>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</si>
  <si>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</si>
  <si>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</si>
  <si>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</si>
  <si>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</si>
  <si>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</si>
  <si>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</si>
  <si>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</si>
  <si>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</si>
  <si>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</si>
  <si>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</si>
  <si>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</si>
  <si>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</si>
  <si>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</si>
  <si>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</si>
  <si>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</si>
  <si>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</si>
  <si>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</si>
  <si>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</si>
  <si>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</si>
  <si>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</si>
  <si>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</si>
  <si>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</si>
  <si>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</si>
  <si>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</si>
  <si>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</si>
  <si>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</si>
  <si>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</si>
  <si>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</si>
  <si>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</si>
  <si>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</si>
  <si>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</si>
  <si>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</si>
  <si>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</si>
  <si>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</si>
  <si>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</si>
  <si>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</si>
  <si>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</si>
  <si>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</si>
  <si>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</si>
  <si>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</si>
  <si>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</si>
  <si>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</si>
  <si>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</si>
  <si>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</si>
  <si>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</si>
  <si>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</si>
  <si>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</si>
  <si>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</si>
  <si>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</si>
  <si>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</si>
  <si>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</si>
  <si>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</si>
  <si>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</si>
  <si>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</si>
  <si>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</si>
  <si>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</si>
  <si>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</si>
  <si>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</si>
  <si>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</si>
  <si>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</si>
  <si>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</si>
  <si>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</si>
  <si>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</si>
  <si>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</si>
  <si>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</si>
  <si>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</si>
  <si>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</si>
  <si>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</si>
  <si>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</si>
  <si>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</si>
  <si>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</si>
  <si>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</si>
  <si>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</si>
  <si>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</si>
  <si>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</si>
  <si>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</si>
  <si>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</si>
  <si>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</si>
  <si>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</si>
  <si>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</si>
  <si>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</si>
  <si>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</si>
  <si>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</si>
  <si>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</si>
  <si>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</si>
  <si>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</si>
  <si>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</si>
  <si>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</si>
  <si>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</si>
  <si>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</si>
  <si>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</si>
  <si>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</si>
  <si>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</si>
  <si>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</si>
  <si>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</si>
  <si>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</si>
  <si>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</si>
  <si>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</si>
  <si>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</si>
  <si>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</si>
  <si>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</si>
  <si>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</si>
  <si>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</si>
  <si>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</si>
  <si>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</si>
  <si>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</si>
  <si>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</si>
  <si>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</si>
  <si>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</si>
  <si>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</si>
  <si>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</si>
  <si>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</si>
  <si>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</si>
  <si>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</si>
  <si>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</si>
  <si>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</si>
  <si>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</si>
  <si>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</si>
  <si>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</si>
  <si>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</si>
  <si>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</si>
  <si>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</si>
  <si>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</si>
  <si>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</si>
  <si>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</si>
  <si>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</si>
  <si>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</si>
  <si>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</si>
  <si>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</si>
  <si>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</si>
  <si>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</si>
  <si>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</si>
  <si>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</si>
  <si>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</si>
  <si>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</si>
  <si>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</si>
  <si>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</si>
  <si>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</si>
  <si>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</si>
  <si>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</si>
  <si>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</si>
  <si>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</si>
  <si>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</si>
  <si>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</si>
  <si>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</si>
  <si>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</si>
  <si>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</si>
  <si>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</si>
  <si>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</si>
  <si>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</si>
  <si>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</si>
  <si>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</si>
  <si>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</si>
  <si>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</si>
  <si>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</si>
  <si>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</si>
  <si>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</si>
  <si>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</si>
  <si>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</si>
  <si>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</si>
  <si>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</si>
  <si>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</si>
  <si>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</si>
  <si>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</si>
  <si>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</si>
  <si>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</si>
  <si>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</si>
  <si>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</si>
  <si>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</si>
  <si>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</si>
  <si>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</si>
  <si>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</si>
  <si>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</si>
  <si>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</si>
  <si>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</si>
  <si>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</si>
  <si>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</si>
  <si>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</si>
  <si>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</si>
  <si>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</si>
  <si>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</si>
  <si>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</si>
  <si>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</si>
  <si>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</si>
  <si>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</si>
  <si>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</si>
  <si>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</si>
  <si>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</si>
  <si>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</si>
  <si>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</si>
  <si>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</si>
  <si>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</si>
  <si>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</si>
  <si>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</si>
  <si>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</si>
  <si>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</si>
  <si>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</si>
  <si>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</si>
  <si>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</si>
  <si>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</si>
  <si>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</si>
  <si>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</si>
  <si>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</si>
  <si>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</si>
  <si>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</si>
  <si>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</si>
  <si>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</si>
  <si>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</si>
  <si>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</si>
  <si>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</si>
  <si>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</si>
  <si>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</si>
  <si>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</si>
  <si>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</si>
  <si>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</si>
  <si>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</si>
  <si>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</si>
  <si>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</si>
  <si>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</si>
  <si>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</si>
  <si>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</si>
  <si>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</si>
  <si>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</si>
  <si>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</si>
  <si>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</si>
  <si>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</si>
  <si>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</si>
  <si>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</si>
  <si>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</si>
  <si>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</si>
  <si>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</si>
  <si>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</si>
  <si>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</si>
  <si>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</si>
  <si>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</si>
  <si>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</si>
  <si>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</si>
  <si>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</si>
  <si>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</si>
  <si>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</si>
  <si>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</si>
  <si>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</si>
  <si>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</si>
  <si>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</si>
  <si>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</si>
  <si>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</si>
  <si>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</si>
  <si>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</si>
  <si>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</si>
  <si>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</si>
  <si>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</si>
  <si>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</si>
  <si>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</si>
  <si>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</si>
  <si>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</si>
  <si>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</si>
  <si>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</si>
  <si>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</si>
  <si>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</si>
  <si>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</si>
  <si>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</si>
  <si>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</si>
  <si>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</si>
  <si>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</si>
  <si>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</si>
  <si>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</si>
  <si>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</si>
  <si>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</si>
  <si>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</si>
  <si>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</si>
  <si>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</si>
  <si>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</si>
  <si>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</si>
  <si>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</si>
  <si>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</si>
  <si>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</si>
  <si>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</si>
  <si>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</si>
  <si>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</si>
  <si>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</si>
  <si>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</si>
  <si>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</si>
  <si>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</si>
  <si>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</si>
  <si>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</si>
  <si>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</si>
  <si>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</si>
  <si>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</si>
  <si>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</si>
  <si>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</si>
  <si>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</si>
  <si>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</si>
  <si>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</si>
  <si>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</si>
  <si>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</si>
  <si>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</si>
  <si>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</si>
  <si>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</si>
  <si>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</si>
  <si>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</si>
  <si>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</si>
  <si>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</si>
  <si>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</si>
  <si>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</si>
  <si>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</si>
  <si>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</si>
  <si>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</si>
  <si>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</si>
  <si>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</si>
  <si>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</si>
  <si>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</si>
  <si>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</si>
  <si>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</si>
  <si>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</si>
  <si>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</si>
  <si>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</si>
  <si>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</si>
  <si>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</si>
  <si>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</si>
  <si>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</si>
  <si>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</si>
  <si>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</si>
  <si>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</si>
  <si>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</si>
  <si>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</si>
  <si>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</si>
  <si>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</si>
  <si>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</si>
  <si>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</si>
  <si>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</si>
  <si>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</si>
  <si>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</si>
  <si>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</si>
  <si>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</si>
  <si>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</si>
  <si>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</si>
  <si>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</si>
  <si>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</si>
  <si>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</si>
  <si>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</si>
  <si>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</si>
  <si>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</si>
  <si>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</si>
  <si>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</si>
  <si>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</si>
  <si>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</si>
  <si>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</si>
  <si>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</si>
  <si>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</si>
  <si>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</si>
  <si>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</si>
  <si>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</si>
  <si>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</si>
  <si>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</si>
  <si>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</si>
  <si>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</si>
  <si>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</si>
  <si>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</si>
  <si>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</si>
  <si>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</si>
  <si>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</si>
  <si>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</si>
  <si>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</si>
  <si>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</si>
  <si>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</si>
  <si>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</si>
  <si>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</si>
  <si>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</si>
  <si>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</si>
  <si>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</si>
  <si>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</si>
  <si>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</si>
  <si>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</si>
  <si>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</si>
  <si>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</si>
  <si>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</si>
  <si>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</si>
  <si>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</si>
  <si>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</si>
  <si>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</si>
  <si>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</si>
  <si>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</si>
  <si>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</si>
  <si>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</si>
  <si>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</si>
  <si>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</si>
  <si>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</si>
  <si>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</si>
  <si>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</si>
  <si>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</si>
  <si>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</si>
  <si>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</si>
  <si>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</si>
  <si>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</si>
  <si>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</si>
  <si>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</si>
  <si>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</si>
  <si>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</si>
  <si>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</si>
  <si>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</si>
  <si>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</si>
  <si>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</si>
  <si>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</si>
  <si>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</si>
  <si>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</si>
  <si>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</si>
  <si>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</si>
  <si>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</si>
  <si>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</si>
  <si>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</si>
  <si>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</si>
  <si>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</si>
  <si>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</si>
  <si>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</si>
  <si>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</si>
  <si>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</si>
  <si>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</si>
  <si>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</si>
  <si>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</si>
  <si>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</si>
  <si>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</si>
  <si>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</si>
  <si>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</si>
  <si>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</si>
  <si>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</si>
  <si>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</si>
  <si>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</si>
  <si>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</si>
  <si>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</si>
  <si>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</si>
  <si>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</si>
  <si>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</si>
  <si>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</si>
  <si>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</si>
  <si>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</si>
  <si>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</si>
  <si>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</si>
  <si>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</si>
  <si>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</si>
  <si>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</si>
  <si>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</si>
  <si>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</si>
  <si>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</si>
  <si>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</si>
  <si>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</si>
  <si>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</si>
  <si>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</si>
  <si>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</si>
  <si>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</si>
  <si>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</si>
  <si>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</si>
  <si>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</si>
  <si>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</si>
  <si>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</si>
  <si>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</si>
  <si>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</si>
  <si>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</si>
  <si>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</si>
  <si>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</si>
  <si>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</si>
  <si>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</si>
  <si>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</si>
  <si>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</si>
  <si>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</si>
  <si>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</si>
  <si>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</si>
  <si>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</si>
  <si>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</si>
  <si>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</si>
  <si>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</si>
  <si>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</si>
  <si>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</si>
  <si>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</si>
  <si>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</si>
  <si>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</si>
  <si>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</si>
  <si>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</si>
  <si>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</si>
  <si>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</si>
  <si>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</si>
  <si>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</si>
  <si>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</si>
  <si>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</si>
  <si>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</si>
  <si>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</si>
  <si>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</si>
  <si>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</si>
  <si>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</si>
  <si>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</si>
  <si>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</si>
  <si>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</si>
  <si>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</si>
  <si>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</si>
  <si>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</si>
  <si>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</si>
  <si>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</si>
  <si>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</si>
  <si>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</si>
  <si>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</si>
  <si>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</si>
  <si>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</si>
  <si>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</si>
  <si>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</si>
  <si>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</si>
  <si>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</si>
  <si>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</si>
  <si>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</si>
  <si>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</si>
  <si>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</si>
  <si>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</si>
  <si>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</si>
  <si>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</si>
  <si>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</si>
  <si>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</si>
  <si>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</si>
  <si>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</si>
  <si>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</si>
  <si>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</si>
  <si>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</si>
  <si>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</si>
  <si>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</si>
  <si>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</si>
  <si>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</si>
  <si>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</si>
  <si>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</si>
  <si>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</si>
  <si>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</si>
  <si>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</si>
  <si>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</si>
  <si>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</si>
  <si>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</si>
  <si>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</si>
  <si>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</si>
  <si>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</si>
  <si>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</si>
  <si>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</si>
  <si>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</si>
  <si>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</si>
  <si>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</si>
  <si>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</si>
  <si>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</si>
  <si>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</si>
  <si>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</si>
  <si>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</si>
  <si>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</si>
  <si>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</si>
  <si>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</si>
  <si>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</si>
  <si>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</si>
  <si>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</si>
  <si>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</si>
  <si>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</si>
  <si>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</si>
  <si>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</si>
  <si>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</si>
  <si>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</si>
  <si>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</si>
  <si>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</si>
  <si>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</si>
  <si>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</si>
  <si>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</si>
  <si>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</si>
  <si>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</si>
  <si>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</si>
  <si>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</si>
  <si>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</si>
  <si>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</si>
  <si>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</si>
  <si>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</si>
  <si>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</si>
  <si>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</si>
  <si>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</si>
  <si>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</si>
  <si>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</si>
  <si>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</si>
  <si>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</si>
  <si>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</si>
  <si>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</si>
  <si>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</si>
  <si>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</si>
  <si>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</si>
  <si>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</si>
  <si>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</si>
  <si>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</si>
  <si>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</si>
  <si>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</si>
  <si>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</si>
  <si>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</si>
  <si>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</si>
  <si>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</si>
  <si>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</si>
  <si>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</si>
  <si>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</si>
  <si>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</si>
  <si>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</si>
  <si>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</si>
  <si>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</si>
  <si>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</si>
  <si>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</si>
  <si>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</si>
  <si>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</si>
  <si>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</si>
  <si>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</si>
  <si>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</si>
  <si>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</si>
  <si>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</si>
  <si>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</si>
  <si>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</si>
  <si>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</si>
  <si>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</si>
  <si>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</si>
  <si>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</si>
  <si>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</si>
  <si>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</si>
  <si>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</si>
  <si>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</si>
  <si>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</si>
  <si>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</si>
  <si>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</si>
  <si>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</si>
  <si>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</si>
  <si>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</si>
  <si>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</si>
  <si>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</si>
  <si>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</si>
  <si>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</si>
  <si>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</si>
  <si>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</si>
  <si>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</si>
  <si>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</si>
  <si>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</si>
  <si>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</si>
  <si>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</si>
  <si>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</si>
  <si>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</si>
  <si>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</si>
  <si>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</si>
  <si>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</si>
  <si>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</si>
  <si>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</si>
  <si>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</si>
  <si>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</si>
  <si>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</si>
  <si>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</si>
  <si>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</si>
  <si>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</si>
  <si>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</si>
  <si>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</si>
  <si>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</si>
  <si>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</si>
  <si>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</si>
  <si>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</si>
  <si>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</si>
  <si>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</si>
  <si>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</si>
  <si>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</si>
  <si>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</si>
  <si>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</si>
  <si>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</si>
  <si>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</si>
  <si>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</si>
  <si>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</si>
  <si>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</si>
  <si>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</si>
  <si>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</si>
  <si>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</si>
  <si>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</si>
  <si>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</si>
  <si>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</si>
  <si>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</si>
  <si>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</si>
  <si>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</si>
  <si>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</si>
  <si>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</si>
  <si>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</si>
  <si>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</si>
  <si>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</si>
  <si>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</si>
  <si>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</si>
  <si>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</si>
  <si>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</si>
  <si>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</si>
  <si>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</si>
  <si>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</si>
  <si>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</si>
  <si>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</si>
  <si>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</si>
  <si>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</si>
  <si>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</si>
  <si>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</si>
  <si>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</si>
  <si>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</si>
  <si>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</si>
  <si>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</si>
  <si>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</si>
  <si>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</si>
  <si>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</si>
  <si>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</si>
  <si>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</si>
  <si>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</si>
  <si>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</si>
  <si>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</si>
  <si>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</si>
  <si>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</si>
  <si>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</si>
  <si>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</si>
  <si>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</si>
  <si>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</si>
  <si>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</si>
  <si>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</si>
  <si>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</si>
  <si>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</si>
  <si>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</si>
  <si>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</si>
  <si>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</si>
  <si>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</si>
  <si>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</si>
  <si>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</si>
  <si>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</si>
  <si>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</si>
  <si>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</si>
  <si>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</si>
  <si>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</si>
  <si>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</si>
  <si>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</si>
  <si>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</si>
  <si>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</si>
  <si>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</si>
  <si>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</si>
  <si>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</si>
  <si>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</si>
  <si>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</si>
  <si>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</si>
  <si>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</si>
  <si>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</si>
  <si>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</si>
  <si>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</si>
  <si>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</si>
  <si>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</si>
  <si>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</si>
  <si>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</si>
  <si>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</si>
  <si>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</si>
  <si>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</si>
  <si>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</si>
  <si>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</si>
  <si>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</si>
  <si>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</si>
  <si>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</si>
  <si>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</si>
  <si>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</si>
  <si>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</si>
  <si>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</si>
  <si>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</si>
  <si>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</si>
  <si>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</si>
  <si>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</si>
  <si>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</si>
  <si>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</si>
  <si>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</si>
  <si>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</si>
  <si>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</si>
  <si>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</si>
  <si>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</si>
  <si>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</si>
  <si>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</si>
  <si>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</si>
  <si>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</si>
  <si>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</si>
  <si>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</si>
  <si>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</si>
  <si>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</si>
  <si>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</si>
  <si>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</si>
  <si>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</si>
  <si>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</si>
  <si>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</si>
  <si>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</si>
  <si>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</si>
  <si>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</si>
  <si>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</si>
  <si>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</si>
  <si>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</si>
  <si>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</si>
  <si>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</si>
  <si>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</si>
  <si>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</si>
  <si>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</si>
  <si>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</si>
  <si>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</si>
  <si>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</si>
  <si>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</si>
  <si>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</si>
  <si>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</si>
  <si>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</si>
  <si>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</si>
  <si>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</si>
  <si>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</si>
  <si>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</si>
  <si>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</si>
  <si>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</si>
  <si>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</si>
  <si>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</si>
  <si>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</si>
  <si>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</si>
  <si>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</si>
  <si>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</si>
  <si>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</si>
  <si>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</si>
  <si>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</si>
  <si>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</si>
  <si>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</si>
  <si>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</si>
  <si>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</si>
  <si>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</si>
  <si>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</si>
  <si>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</si>
  <si>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</si>
  <si>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</si>
  <si>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</si>
  <si>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</si>
  <si>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</si>
  <si>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</si>
  <si>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</si>
  <si>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</si>
  <si>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</si>
  <si>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</si>
  <si>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</si>
  <si>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</si>
  <si>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</si>
  <si>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</si>
  <si>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</si>
  <si>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</si>
  <si>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</si>
  <si>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</si>
  <si>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</si>
  <si>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</si>
  <si>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</si>
  <si>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</si>
  <si>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</si>
  <si>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</si>
  <si>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</si>
  <si>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</si>
  <si>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</si>
  <si>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</si>
  <si>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</si>
  <si>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</si>
  <si>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</si>
  <si>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</si>
  <si>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</si>
  <si>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</si>
  <si>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</si>
  <si>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</si>
  <si>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</si>
  <si>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</si>
  <si>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</si>
  <si>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</si>
  <si>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</si>
  <si>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</si>
  <si>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</si>
  <si>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</si>
  <si>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</si>
  <si>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</si>
  <si>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</si>
  <si>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</si>
  <si>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</si>
  <si>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</si>
  <si>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</si>
  <si>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</si>
  <si>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</si>
  <si>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</si>
  <si>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</si>
  <si>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</si>
  <si>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</si>
  <si>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</si>
  <si>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</si>
  <si>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</si>
  <si>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</si>
  <si>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</si>
  <si>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</si>
  <si>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</si>
  <si>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</si>
  <si>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</si>
  <si>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</si>
  <si>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</si>
  <si>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</si>
  <si>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</si>
  <si>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</si>
  <si>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</si>
  <si>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</si>
  <si>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</si>
  <si>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</si>
  <si>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</si>
  <si>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</si>
  <si>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</si>
  <si>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</si>
  <si>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</si>
  <si>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</si>
  <si>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</si>
  <si>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</si>
  <si>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</si>
  <si>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</si>
  <si>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</si>
  <si>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</si>
  <si>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</si>
  <si>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</si>
  <si>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</si>
  <si>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</si>
  <si>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</si>
  <si>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</si>
  <si>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</si>
  <si>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</si>
  <si>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</si>
  <si>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</si>
  <si>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</si>
  <si>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</si>
  <si>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</si>
  <si>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</si>
  <si>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</si>
  <si>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</si>
  <si>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</si>
  <si>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</si>
  <si>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</si>
  <si>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</si>
  <si>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</si>
  <si>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</si>
  <si>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</si>
  <si>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</si>
  <si>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</si>
  <si>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</si>
  <si>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</si>
  <si>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</si>
  <si>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</si>
  <si>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</si>
  <si>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</si>
  <si>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</si>
  <si>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</si>
  <si>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</si>
  <si>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</si>
  <si>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</si>
  <si>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</si>
  <si>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</si>
  <si>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</si>
  <si>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</si>
  <si>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</si>
  <si>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</si>
  <si>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</si>
  <si>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</si>
  <si>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</si>
  <si>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</si>
  <si>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</si>
  <si>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</si>
  <si>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</si>
  <si>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</si>
  <si>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</si>
  <si>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</si>
  <si>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</si>
  <si>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</si>
  <si>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</si>
  <si>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</si>
  <si>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</si>
  <si>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</si>
  <si>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</si>
  <si>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</si>
  <si>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</si>
  <si>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</si>
  <si>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</si>
  <si>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</si>
  <si>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</si>
  <si>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</si>
  <si>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</si>
  <si>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</si>
  <si>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</si>
  <si>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</si>
  <si>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</si>
  <si>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</si>
  <si>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</si>
  <si>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</si>
  <si>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</si>
  <si>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</si>
  <si>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</si>
  <si>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</si>
  <si>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</si>
  <si>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</si>
  <si>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</si>
  <si>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</si>
  <si>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</si>
  <si>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</si>
  <si>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</si>
  <si>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</si>
  <si>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</si>
  <si>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</si>
  <si>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</si>
  <si>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</si>
  <si>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</si>
  <si>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</si>
  <si>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</si>
  <si>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</si>
  <si>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</si>
  <si>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</si>
  <si>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</si>
  <si>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</si>
  <si>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</si>
  <si>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</si>
  <si>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</si>
  <si>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</si>
  <si>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</si>
  <si>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</si>
  <si>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</si>
  <si>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</si>
  <si>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</si>
  <si>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</si>
  <si>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</si>
  <si>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</si>
  <si>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</si>
  <si>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</si>
  <si>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</si>
  <si>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</si>
  <si>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</si>
  <si>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</si>
  <si>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</si>
  <si>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</si>
  <si>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</si>
  <si>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</si>
  <si>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</si>
  <si>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</si>
  <si>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</si>
  <si>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</si>
  <si>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</si>
  <si>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</si>
  <si>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</si>
  <si>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</si>
  <si>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</si>
  <si>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</si>
  <si>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</si>
  <si>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</si>
  <si>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</si>
  <si>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</si>
  <si>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</si>
  <si>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</si>
  <si>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</si>
  <si>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</si>
  <si>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</si>
  <si>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</si>
  <si>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</si>
  <si>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</si>
  <si>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</si>
  <si>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</si>
  <si>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</si>
  <si>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</si>
  <si>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</si>
  <si>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</si>
  <si>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</si>
  <si>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</si>
  <si>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</si>
  <si>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</si>
  <si>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</si>
  <si>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</si>
  <si>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</si>
  <si>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</si>
  <si>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</si>
  <si>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</si>
  <si>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</si>
  <si>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</si>
  <si>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</si>
  <si>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</si>
  <si>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</si>
  <si>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</si>
  <si>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</si>
  <si>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</si>
  <si>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</si>
  <si>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</si>
  <si>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</si>
  <si>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</si>
  <si>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</si>
  <si>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</si>
  <si>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</si>
  <si>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</si>
  <si>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</si>
  <si>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</si>
  <si>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</si>
  <si>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</si>
  <si>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</si>
  <si>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</si>
  <si>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</si>
  <si>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</si>
  <si>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</si>
  <si>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</si>
  <si>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</si>
  <si>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</si>
  <si>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</si>
  <si>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</si>
  <si>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</si>
  <si>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</si>
  <si>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</si>
  <si>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</si>
  <si>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</si>
  <si>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</si>
  <si>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</si>
  <si>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</si>
  <si>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</si>
  <si>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</si>
  <si>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</si>
  <si>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</si>
  <si>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</si>
  <si>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</si>
  <si>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</si>
  <si>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</si>
  <si>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</si>
  <si>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</si>
  <si>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</si>
  <si>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</si>
  <si>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</si>
  <si>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</si>
  <si>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</si>
  <si>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</si>
  <si>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</si>
  <si>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</si>
  <si>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</si>
  <si>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</si>
  <si>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</si>
  <si>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</si>
  <si>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</si>
  <si>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</si>
  <si>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</si>
  <si>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</si>
  <si>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</si>
  <si>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</si>
  <si>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</si>
  <si>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</si>
  <si>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</si>
  <si>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</si>
  <si>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</si>
  <si>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</si>
  <si>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</si>
  <si>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</si>
  <si>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</si>
  <si>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</si>
  <si>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</si>
  <si>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</si>
  <si>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</si>
  <si>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</si>
  <si>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</si>
  <si>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</si>
  <si>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</si>
  <si>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</si>
  <si>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</si>
  <si>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</si>
  <si>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</si>
  <si>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</si>
  <si>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</si>
  <si>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</si>
  <si>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</si>
  <si>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</si>
  <si>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</si>
  <si>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</si>
  <si>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</si>
  <si>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</si>
  <si>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</si>
  <si>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</si>
  <si>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</si>
  <si>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</si>
  <si>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</si>
  <si>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</si>
  <si>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</si>
  <si>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</si>
  <si>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</si>
  <si>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</si>
  <si>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</si>
  <si>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</si>
  <si>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</si>
  <si>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</si>
  <si>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</si>
  <si>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</si>
  <si>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</si>
  <si>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</si>
  <si>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</si>
  <si>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</si>
  <si>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</si>
  <si>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</si>
  <si>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</si>
  <si>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</si>
  <si>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</si>
  <si>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</si>
  <si>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</si>
  <si>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</si>
  <si>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</si>
  <si>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</si>
  <si>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</si>
  <si>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</si>
  <si>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</si>
  <si>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</si>
  <si>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</si>
  <si>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</si>
  <si>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</si>
  <si>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</si>
  <si>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</si>
  <si>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</si>
  <si>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</si>
  <si>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</si>
  <si>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</si>
  <si>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</si>
  <si>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</si>
  <si>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</si>
  <si>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</si>
  <si>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</si>
  <si>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</si>
  <si>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</si>
  <si>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</si>
  <si>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</si>
  <si>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</si>
  <si>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</si>
  <si>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</si>
  <si>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</si>
  <si>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</si>
  <si>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</si>
  <si>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</si>
  <si>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</si>
  <si>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</si>
  <si>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</si>
  <si>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</si>
  <si>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</si>
  <si>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</si>
  <si>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</si>
  <si>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</si>
  <si>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</si>
  <si>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</si>
  <si>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</si>
  <si>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</si>
  <si>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</si>
  <si>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</si>
  <si>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</si>
  <si>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</si>
  <si>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</si>
  <si>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</si>
  <si>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</si>
  <si>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</si>
  <si>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</si>
  <si>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</si>
  <si>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</si>
  <si>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</si>
  <si>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</si>
  <si>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</si>
  <si>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</si>
  <si>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</si>
  <si>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</si>
  <si>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</si>
  <si>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</si>
  <si>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</si>
  <si>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</si>
  <si>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</si>
  <si>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</si>
  <si>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</si>
  <si>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</si>
  <si>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</si>
  <si>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</si>
  <si>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</si>
  <si>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</si>
  <si>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</si>
  <si>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</si>
  <si>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</si>
  <si>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</si>
  <si>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</si>
  <si>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</si>
  <si>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</si>
  <si>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</si>
  <si>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</si>
  <si>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</si>
  <si>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</si>
  <si>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</si>
  <si>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</si>
  <si>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</si>
  <si>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</si>
  <si>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</si>
  <si>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</si>
  <si>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</si>
  <si>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</si>
  <si>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</si>
  <si>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</si>
  <si>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</si>
  <si>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</si>
  <si>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</si>
  <si>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</si>
  <si>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</si>
  <si>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</si>
  <si>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</si>
  <si>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</si>
  <si>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</si>
  <si>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</si>
  <si>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</si>
  <si>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</si>
  <si>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</si>
  <si>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</si>
  <si>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</si>
  <si>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</si>
  <si>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</si>
  <si>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</si>
  <si>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</si>
  <si>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</si>
  <si>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</si>
  <si>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</si>
  <si>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</si>
  <si>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</si>
  <si>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</si>
  <si>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</si>
  <si>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</si>
  <si>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</si>
  <si>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</si>
  <si>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</si>
  <si>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</si>
  <si>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</si>
  <si>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</si>
  <si>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</si>
  <si>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</si>
  <si>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</si>
  <si>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</si>
  <si>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</si>
  <si>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</si>
  <si>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</si>
  <si>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</si>
  <si>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</si>
  <si>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</si>
  <si>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</si>
  <si>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</si>
  <si>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</si>
  <si>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</si>
  <si>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</si>
  <si>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</si>
  <si>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</si>
  <si>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</si>
  <si>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</si>
  <si>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</si>
  <si>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</si>
  <si>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</si>
  <si>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</si>
  <si>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</si>
  <si>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</si>
  <si>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</si>
  <si>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</si>
  <si>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</si>
  <si>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</si>
  <si>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</si>
  <si>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</si>
  <si>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</si>
  <si>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</si>
  <si>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</si>
  <si>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</si>
  <si>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</si>
  <si>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</si>
  <si>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</si>
  <si>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</si>
  <si>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</si>
  <si>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</si>
  <si>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</si>
  <si>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</si>
  <si>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</si>
  <si>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</si>
  <si>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</si>
  <si>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</si>
  <si>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</si>
  <si>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</si>
  <si>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</si>
  <si>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</si>
  <si>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</si>
  <si>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</si>
  <si>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</si>
  <si>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</si>
  <si>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</si>
  <si>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</si>
  <si>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</si>
  <si>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</si>
  <si>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</si>
  <si>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</si>
  <si>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</si>
  <si>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</si>
  <si>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</si>
  <si>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</si>
  <si>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</si>
  <si>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</si>
  <si>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</si>
  <si>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</si>
  <si>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</si>
  <si>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</si>
  <si>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</si>
  <si>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</si>
  <si>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</si>
  <si>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</si>
  <si>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</si>
  <si>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</si>
  <si>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</si>
  <si>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</si>
  <si>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</si>
  <si>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</si>
  <si>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</si>
  <si>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</si>
  <si>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</si>
  <si>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</si>
  <si>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</si>
  <si>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</si>
  <si>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</si>
  <si>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</si>
  <si>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</si>
  <si>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</si>
  <si>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</si>
  <si>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</si>
  <si>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</si>
  <si>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</si>
  <si>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</si>
  <si>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</si>
  <si>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</si>
  <si>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</si>
  <si>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</si>
  <si>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</si>
  <si>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</si>
  <si>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</si>
  <si>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</si>
  <si>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</si>
  <si>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</si>
  <si>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</si>
  <si>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</si>
  <si>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</si>
  <si>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</si>
  <si>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</si>
  <si>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</si>
  <si>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</si>
  <si>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</si>
  <si>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</si>
  <si>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</si>
  <si>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</si>
  <si>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</si>
  <si>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</si>
  <si>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</si>
  <si>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</si>
  <si>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</si>
  <si>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</si>
  <si>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</si>
  <si>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</si>
  <si>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</si>
  <si>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</si>
  <si>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</si>
  <si>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</si>
  <si>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</si>
  <si>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</si>
  <si>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</si>
  <si>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</si>
  <si>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</si>
  <si>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</si>
  <si>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</si>
  <si>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</si>
  <si>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</si>
  <si>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</si>
  <si>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</si>
  <si>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</si>
  <si>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</si>
  <si>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</si>
  <si>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</si>
  <si>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</si>
  <si>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</si>
  <si>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</si>
  <si>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</si>
  <si>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</si>
  <si>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</si>
  <si>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</si>
  <si>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</si>
  <si>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</si>
  <si>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</si>
  <si>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</si>
  <si>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</si>
  <si>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</si>
  <si>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</si>
  <si>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</si>
  <si>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</si>
  <si>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</si>
  <si>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</si>
  <si>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</si>
  <si>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</si>
  <si>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</si>
  <si>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</si>
  <si>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</si>
  <si>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</si>
  <si>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</si>
  <si>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</si>
  <si>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</si>
  <si>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</si>
  <si>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</si>
  <si>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</si>
  <si>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</si>
  <si>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</si>
  <si>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</si>
  <si>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</si>
  <si>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</si>
  <si>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</si>
  <si>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</si>
  <si>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</si>
  <si>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</si>
  <si>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</si>
  <si>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</si>
  <si>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</si>
  <si>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</si>
  <si>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</si>
  <si>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</si>
  <si>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</si>
  <si>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</si>
  <si>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</si>
  <si>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</si>
  <si>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</si>
  <si>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</si>
  <si>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</si>
  <si>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</si>
  <si>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</si>
  <si>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</si>
  <si>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</si>
  <si>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</si>
  <si>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</si>
  <si>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</si>
  <si>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</si>
  <si>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</si>
  <si>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</si>
  <si>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</si>
  <si>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</si>
  <si>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</si>
  <si>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</si>
  <si>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</si>
  <si>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</si>
  <si>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</si>
  <si>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</si>
  <si>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</si>
  <si>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</si>
  <si>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</si>
  <si>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</si>
  <si>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</si>
  <si>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</si>
  <si>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</si>
  <si>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</si>
  <si>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</si>
  <si>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</si>
  <si>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</si>
  <si>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</si>
  <si>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</si>
  <si>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</si>
  <si>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</si>
  <si>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</si>
  <si>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</si>
  <si>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</si>
  <si>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</si>
  <si>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</si>
  <si>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</si>
  <si>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</si>
  <si>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</si>
  <si>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</si>
  <si>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</si>
  <si>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</si>
  <si>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</si>
  <si>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</si>
  <si>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</si>
  <si>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</si>
  <si>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</si>
  <si>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</si>
  <si>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</si>
  <si>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</si>
  <si>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</si>
  <si>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</si>
  <si>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</si>
  <si>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</si>
  <si>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</si>
  <si>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</si>
  <si>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</si>
  <si>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</si>
  <si>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</si>
  <si>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</si>
  <si>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</si>
  <si>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</si>
  <si>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</si>
  <si>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</si>
  <si>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</si>
  <si>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</si>
  <si>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</si>
  <si>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</si>
  <si>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</si>
  <si>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</si>
  <si>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</si>
  <si>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</si>
  <si>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</si>
  <si>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</si>
  <si>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</si>
  <si>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</si>
  <si>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</si>
  <si>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</si>
  <si>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</si>
  <si>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</si>
  <si>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</si>
  <si>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</si>
  <si>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</si>
  <si>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</si>
  <si>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</si>
  <si>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</si>
  <si>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</si>
  <si>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</si>
  <si>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</si>
  <si>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</si>
  <si>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</si>
  <si>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</si>
  <si>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</si>
  <si>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</si>
  <si>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</si>
  <si>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</si>
  <si>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</si>
  <si>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</si>
  <si>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</si>
  <si>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</si>
  <si>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</si>
  <si>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</si>
  <si>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</si>
  <si>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</si>
  <si>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</si>
  <si>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</si>
  <si>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</si>
  <si>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</si>
  <si>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</si>
  <si>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</si>
  <si>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</si>
  <si>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</si>
  <si>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</si>
  <si>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</si>
  <si>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</si>
  <si>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</si>
  <si>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</si>
  <si>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</si>
  <si>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</si>
  <si>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</si>
  <si>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</si>
  <si>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</si>
  <si>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</si>
  <si>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</si>
  <si>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</si>
  <si>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</si>
  <si>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</si>
  <si>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</si>
  <si>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</si>
  <si>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</si>
  <si>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</si>
  <si>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</si>
  <si>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</si>
  <si>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</si>
  <si>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</si>
  <si>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</si>
  <si>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</si>
  <si>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</si>
  <si>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</si>
  <si>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</si>
  <si>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</si>
  <si>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</si>
  <si>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</si>
  <si>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</si>
  <si>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</si>
  <si>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</si>
  <si>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</si>
  <si>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</si>
  <si>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</si>
  <si>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</si>
  <si>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</si>
  <si>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</si>
  <si>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</si>
  <si>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</si>
  <si>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</si>
  <si>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</si>
  <si>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</si>
  <si>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</si>
  <si>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</si>
  <si>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</si>
  <si>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</si>
  <si>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</si>
  <si>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</si>
  <si>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</si>
  <si>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</si>
  <si>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</si>
  <si>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</si>
  <si>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</si>
  <si>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</si>
  <si>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</si>
  <si>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</si>
  <si>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</si>
  <si>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</si>
  <si>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</si>
  <si>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</si>
  <si>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</si>
  <si>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</si>
  <si>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</si>
  <si>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</si>
  <si>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</si>
  <si>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</si>
  <si>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</si>
  <si>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</si>
  <si>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</si>
  <si>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</si>
  <si>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</si>
  <si>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</si>
  <si>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</si>
  <si>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</si>
  <si>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</si>
  <si>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</si>
  <si>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</si>
  <si>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</si>
  <si>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</si>
  <si>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</si>
  <si>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</si>
  <si>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</si>
  <si>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</si>
  <si>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</si>
  <si>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</si>
  <si>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</si>
  <si>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</si>
  <si>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</si>
  <si>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</si>
  <si>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</si>
  <si>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</si>
  <si>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</si>
  <si>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</si>
  <si>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</si>
  <si>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</si>
  <si>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</si>
  <si>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</si>
  <si>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</si>
  <si>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</si>
  <si>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</si>
  <si>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</si>
  <si>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</si>
  <si>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</si>
  <si>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</si>
  <si>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</si>
  <si>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</si>
  <si>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</si>
  <si>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</si>
  <si>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</si>
  <si>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</si>
  <si>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</si>
  <si>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</si>
  <si>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</si>
  <si>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</si>
  <si>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</si>
  <si>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</si>
  <si>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</si>
  <si>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</si>
  <si>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</si>
  <si>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</si>
  <si>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</si>
  <si>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</si>
  <si>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</si>
  <si>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</si>
  <si>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</si>
  <si>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</si>
  <si>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</si>
  <si>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</si>
  <si>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</si>
  <si>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</si>
  <si>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</si>
  <si>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</si>
  <si>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</si>
  <si>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</si>
  <si>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</si>
  <si>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</si>
  <si>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</si>
  <si>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</si>
  <si>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</si>
  <si>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</si>
  <si>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</si>
  <si>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</si>
  <si>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</si>
  <si>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</si>
  <si>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</si>
  <si>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</si>
  <si>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</si>
  <si>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</si>
  <si>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</si>
  <si>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</si>
  <si>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</si>
  <si>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</si>
  <si>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</si>
  <si>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</si>
  <si>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</si>
  <si>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</si>
  <si>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</si>
  <si>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</si>
  <si>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</si>
  <si>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</si>
  <si>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</si>
  <si>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</si>
  <si>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</si>
  <si>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</si>
  <si>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</si>
  <si>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</si>
  <si>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</si>
  <si>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</si>
  <si>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</si>
  <si>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</si>
  <si>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</si>
  <si>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</si>
  <si>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</si>
  <si>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</si>
  <si>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</si>
  <si>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</si>
  <si>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</si>
  <si>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</si>
  <si>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</si>
  <si>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</si>
  <si>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</si>
  <si>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</si>
  <si>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</si>
  <si>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</si>
  <si>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</si>
  <si>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</si>
  <si>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</si>
  <si>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</si>
  <si>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</si>
  <si>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</si>
  <si>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</si>
  <si>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</si>
  <si>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</si>
  <si>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</si>
  <si>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</si>
  <si>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</si>
  <si>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</si>
  <si>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</si>
  <si>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</si>
  <si>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</si>
  <si>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</si>
  <si>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</si>
  <si>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</si>
  <si>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</si>
  <si>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</si>
  <si>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</si>
  <si>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</si>
  <si>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</si>
  <si>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</si>
  <si>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</si>
  <si>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</si>
  <si>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</si>
  <si>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</si>
  <si>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</si>
  <si>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</si>
  <si>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</si>
  <si>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</si>
  <si>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</si>
  <si>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</si>
  <si>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</si>
  <si>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</si>
  <si>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</si>
  <si>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</si>
  <si>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</si>
  <si>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</si>
  <si>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</si>
  <si>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</si>
  <si>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</si>
  <si>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</si>
  <si>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</si>
  <si>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</si>
  <si>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</si>
  <si>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</si>
  <si>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</si>
  <si>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</si>
  <si>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</si>
  <si>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</si>
  <si>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</si>
  <si>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</si>
  <si>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</si>
  <si>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</si>
  <si>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</si>
  <si>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</si>
  <si>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</si>
  <si>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</si>
  <si>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</si>
  <si>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</si>
  <si>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</si>
  <si>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</si>
  <si>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</si>
  <si>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</si>
  <si>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</si>
  <si>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</si>
  <si>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</si>
  <si>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</si>
  <si>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</si>
  <si>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</si>
  <si>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</si>
  <si>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</si>
  <si>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</si>
  <si>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</si>
  <si>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</si>
  <si>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</si>
  <si>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</si>
  <si>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</si>
  <si>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</si>
  <si>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</si>
  <si>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</si>
  <si>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</si>
  <si>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</si>
  <si>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</si>
  <si>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</si>
  <si>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</si>
  <si>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</si>
  <si>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</si>
  <si>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</si>
  <si>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</si>
  <si>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</si>
  <si>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</si>
  <si>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</si>
  <si>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</si>
  <si>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</si>
  <si>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</si>
  <si>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</si>
  <si>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</si>
  <si>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</si>
  <si>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</si>
  <si>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</si>
  <si>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</si>
  <si>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</si>
  <si>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</si>
  <si>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</si>
  <si>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</si>
  <si>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</si>
  <si>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</si>
  <si>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</si>
  <si>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</si>
  <si>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</si>
  <si>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</si>
  <si>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</si>
  <si>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</si>
  <si>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</si>
  <si>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</si>
  <si>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</si>
  <si>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</si>
  <si>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</si>
  <si>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</si>
  <si>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</si>
  <si>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</si>
  <si>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</si>
  <si>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</si>
  <si>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</si>
  <si>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</si>
  <si>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</si>
  <si>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</si>
  <si>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</si>
  <si>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</si>
  <si>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</si>
  <si>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</si>
  <si>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</si>
  <si>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</si>
  <si>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</si>
  <si>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</si>
  <si>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</si>
  <si>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</si>
  <si>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</si>
  <si>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</si>
  <si>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</si>
  <si>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</si>
  <si>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</si>
  <si>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</si>
  <si>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</si>
  <si>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</si>
  <si>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</si>
  <si>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</si>
  <si>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</si>
  <si>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</si>
  <si>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</si>
  <si>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</si>
  <si>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</si>
  <si>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</si>
  <si>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</si>
  <si>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</si>
  <si>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</si>
  <si>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</si>
  <si>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</si>
  <si>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</si>
  <si>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</si>
  <si>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</si>
  <si>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</si>
  <si>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</si>
  <si>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</si>
  <si>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</si>
  <si>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</si>
  <si>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</si>
  <si>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</si>
  <si>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</si>
  <si>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</si>
  <si>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</si>
  <si>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</si>
  <si>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</si>
  <si>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</si>
  <si>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</si>
  <si>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</si>
  <si>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</si>
  <si>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</si>
  <si>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</si>
  <si>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</si>
  <si>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</si>
  <si>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</si>
  <si>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</si>
  <si>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</si>
  <si>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</si>
  <si>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</si>
  <si>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</si>
  <si>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</si>
  <si>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</si>
  <si>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</si>
  <si>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</si>
  <si>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</si>
  <si>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</si>
  <si>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</si>
  <si>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</si>
  <si>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</si>
  <si>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</si>
  <si>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</si>
  <si>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</si>
  <si>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</si>
  <si>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</si>
  <si>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</si>
  <si>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</si>
  <si>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</si>
  <si>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</si>
  <si>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</si>
  <si>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</si>
  <si>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</si>
  <si>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</si>
  <si>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</si>
  <si>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</si>
  <si>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</si>
  <si>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</si>
  <si>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</si>
  <si>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</si>
  <si>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</si>
  <si>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</si>
  <si>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</si>
  <si>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</si>
  <si>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</si>
  <si>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</si>
  <si>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</si>
  <si>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</si>
  <si>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</si>
  <si>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</si>
  <si>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</si>
  <si>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</si>
  <si>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</si>
  <si>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</si>
  <si>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</si>
  <si>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</si>
  <si>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</si>
  <si>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</si>
  <si>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</si>
  <si>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</si>
  <si>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</si>
  <si>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</si>
  <si>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</si>
  <si>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</si>
  <si>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</si>
  <si>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</si>
  <si>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</si>
  <si>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</si>
  <si>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</si>
  <si>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</si>
  <si>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</si>
  <si>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</si>
  <si>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</si>
  <si>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</si>
  <si>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</si>
  <si>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</si>
  <si>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</si>
  <si>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</si>
  <si>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</si>
  <si>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</si>
  <si>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</si>
  <si>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</si>
  <si>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</si>
  <si>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</si>
  <si>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</si>
  <si>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</si>
  <si>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</si>
  <si>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</si>
  <si>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</si>
  <si>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</si>
  <si>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</si>
  <si>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</si>
  <si>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</si>
  <si>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</si>
  <si>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</si>
  <si>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</si>
  <si>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</si>
  <si>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</si>
  <si>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</si>
  <si>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</si>
  <si>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</si>
  <si>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</si>
  <si>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</si>
  <si>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</si>
  <si>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</si>
  <si>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</si>
  <si>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</si>
  <si>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</si>
  <si>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</si>
  <si>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</si>
  <si>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</si>
  <si>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</si>
  <si>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</si>
  <si>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</si>
  <si>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</si>
  <si>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</si>
  <si>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</si>
  <si>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</si>
  <si>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</si>
  <si>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</si>
  <si>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</si>
  <si>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</si>
  <si>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</si>
  <si>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</si>
  <si>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</si>
  <si>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</si>
  <si>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</si>
  <si>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</si>
  <si>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</si>
  <si>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</si>
  <si>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</si>
  <si>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</si>
  <si>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</si>
  <si>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</si>
  <si>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</si>
  <si>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</si>
  <si>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</si>
  <si>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</si>
  <si>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</si>
  <si>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</si>
  <si>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</si>
  <si>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</si>
  <si>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</si>
  <si>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</si>
  <si>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</si>
  <si>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</si>
  <si>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</si>
  <si>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</si>
  <si>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</si>
  <si>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</si>
  <si>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</si>
  <si>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</si>
  <si>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</si>
  <si>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</si>
  <si>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</si>
  <si>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</si>
  <si>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</si>
  <si>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</si>
  <si>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</si>
  <si>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</si>
  <si>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</si>
  <si>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</si>
  <si>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</si>
  <si>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</si>
  <si>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</si>
  <si>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</si>
  <si>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</si>
  <si>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</si>
  <si>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</si>
  <si>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</si>
  <si>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</si>
  <si>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</si>
  <si>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</si>
  <si>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</si>
  <si>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</si>
  <si>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</si>
  <si>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</si>
  <si>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</si>
  <si>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</si>
  <si>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</si>
  <si>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</si>
  <si>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</si>
  <si>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</si>
  <si>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</si>
  <si>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</si>
  <si>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</si>
  <si>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</si>
  <si>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</si>
  <si>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</si>
  <si>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</si>
  <si>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</si>
  <si>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</si>
  <si>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</si>
  <si>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</si>
  <si>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</si>
  <si>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</si>
  <si>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</si>
  <si>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</si>
  <si>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</si>
  <si>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</si>
  <si>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</si>
  <si>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</si>
  <si>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</si>
  <si>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</si>
  <si>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</si>
  <si>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</si>
  <si>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</si>
  <si>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</si>
  <si>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</si>
  <si>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</si>
  <si>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</si>
  <si>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</si>
  <si>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</si>
  <si>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</si>
  <si>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</si>
  <si>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</si>
  <si>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</si>
  <si>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</si>
  <si>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</si>
  <si>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</si>
  <si>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</si>
  <si>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</si>
  <si>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</si>
  <si>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</si>
  <si>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</si>
  <si>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</si>
  <si>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</si>
  <si>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</si>
  <si>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</si>
  <si>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</si>
  <si>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</si>
  <si>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</si>
  <si>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</si>
  <si>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</si>
  <si>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</si>
  <si>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</si>
  <si>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</si>
  <si>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</si>
  <si>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</si>
  <si>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</si>
  <si>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</si>
  <si>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</si>
  <si>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</si>
  <si>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</si>
  <si>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</si>
  <si>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</si>
  <si>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</si>
  <si>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</si>
  <si>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</si>
  <si>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</si>
  <si>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</si>
  <si>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</si>
  <si>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</si>
  <si>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</si>
  <si>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</si>
  <si>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</si>
  <si>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</si>
  <si>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</si>
  <si>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</si>
  <si>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</si>
  <si>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</si>
  <si>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</si>
  <si>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</si>
  <si>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</si>
  <si>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</si>
  <si>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</si>
  <si>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</si>
  <si>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</si>
  <si>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</si>
  <si>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</si>
  <si>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</si>
  <si>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</si>
  <si>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</si>
  <si>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</si>
  <si>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</si>
  <si>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</si>
  <si>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</si>
  <si>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</si>
  <si>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</si>
  <si>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</si>
  <si>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</si>
  <si>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</si>
  <si>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</si>
  <si>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</si>
  <si>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</si>
  <si>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</si>
  <si>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</si>
  <si>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</si>
  <si>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</si>
  <si>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</si>
  <si>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</si>
  <si>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</si>
  <si>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</si>
  <si>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</si>
  <si>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</si>
  <si>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</si>
  <si>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</si>
  <si>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</si>
  <si>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</si>
  <si>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</si>
  <si>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</si>
  <si>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</si>
  <si>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</si>
  <si>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</si>
  <si>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</si>
  <si>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</si>
  <si>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</si>
  <si>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</si>
  <si>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</si>
  <si>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</si>
  <si>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</si>
  <si>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</si>
  <si>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</si>
  <si>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</si>
  <si>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</si>
  <si>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</si>
  <si>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</si>
  <si>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</si>
  <si>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</si>
  <si>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</si>
  <si>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</si>
  <si>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</si>
  <si>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</si>
  <si>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</si>
  <si>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</si>
  <si>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</si>
  <si>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</si>
  <si>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</si>
  <si>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</si>
  <si>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</si>
  <si>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</si>
  <si>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</si>
  <si>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</si>
  <si>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</si>
  <si>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</si>
  <si>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</si>
  <si>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</si>
  <si>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</si>
  <si>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</si>
  <si>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</si>
  <si>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</si>
  <si>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</si>
  <si>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</si>
  <si>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</si>
  <si>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</si>
  <si>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</si>
  <si>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</si>
  <si>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</si>
  <si>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</si>
  <si>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</si>
  <si>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</si>
  <si>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</si>
  <si>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</si>
  <si>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</si>
  <si>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</si>
  <si>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</si>
  <si>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</si>
  <si>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</si>
  <si>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</si>
  <si>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</si>
  <si>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</si>
  <si>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</si>
  <si>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</si>
  <si>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</si>
  <si>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</si>
  <si>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</si>
  <si>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</si>
  <si>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</si>
  <si>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</si>
  <si>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</si>
  <si>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</si>
  <si>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</si>
  <si>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</si>
  <si>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</si>
  <si>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</si>
  <si>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</si>
  <si>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</si>
  <si>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</si>
  <si>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</si>
  <si>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</si>
  <si>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</si>
  <si>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</si>
  <si>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</si>
  <si>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</si>
  <si>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</si>
  <si>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</si>
  <si>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</si>
  <si>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</si>
  <si>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</si>
  <si>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</si>
  <si>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</si>
  <si>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</si>
  <si>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</si>
  <si>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</si>
  <si>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</si>
  <si>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</si>
  <si>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</si>
  <si>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</si>
  <si>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</si>
  <si>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</si>
  <si>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</si>
  <si>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</si>
  <si>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</si>
  <si>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</si>
  <si>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</si>
  <si>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</si>
  <si>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</si>
  <si>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</si>
  <si>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</si>
  <si>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</si>
  <si>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</si>
  <si>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</si>
  <si>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</si>
  <si>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</si>
  <si>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</si>
  <si>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</si>
  <si>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</si>
  <si>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</si>
  <si>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</si>
  <si>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</si>
  <si>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</si>
  <si>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</si>
  <si>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</si>
  <si>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</si>
  <si>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</si>
  <si>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</si>
  <si>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</si>
  <si>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</si>
  <si>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</si>
  <si>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</si>
  <si>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</si>
  <si>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</si>
  <si>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</si>
  <si>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</si>
  <si>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</si>
  <si>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</si>
  <si>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</si>
  <si>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</si>
  <si>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</si>
  <si>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</si>
  <si>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</si>
  <si>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</si>
  <si>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</si>
  <si>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</si>
  <si>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</si>
  <si>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</si>
  <si>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</si>
  <si>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</si>
  <si>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</si>
  <si>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</si>
  <si>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</si>
  <si>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</si>
  <si>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</si>
  <si>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</si>
  <si>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</si>
  <si>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</si>
  <si>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</si>
  <si>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</si>
  <si>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</si>
  <si>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</si>
  <si>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</si>
  <si>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</si>
  <si>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</si>
  <si>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</si>
  <si>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</si>
  <si>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</si>
  <si>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</si>
  <si>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</si>
  <si>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</si>
  <si>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</si>
  <si>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</si>
  <si>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</si>
  <si>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</si>
  <si>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</si>
  <si>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</si>
  <si>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</si>
  <si>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</si>
  <si>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</si>
  <si>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</si>
  <si>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</si>
  <si>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</si>
  <si>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</si>
  <si>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</si>
  <si>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</si>
  <si>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</si>
  <si>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</si>
  <si>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</si>
  <si>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</si>
  <si>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</si>
  <si>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</si>
  <si>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</si>
  <si>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</si>
  <si>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</si>
  <si>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</si>
  <si>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</si>
  <si>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</si>
  <si>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</si>
  <si>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</si>
  <si>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</si>
  <si>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</si>
  <si>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</si>
  <si>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</si>
  <si>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</si>
  <si>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</si>
  <si>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</si>
  <si>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</si>
  <si>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</si>
  <si>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</si>
  <si>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</si>
  <si>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</si>
  <si>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</si>
  <si>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</si>
  <si>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</si>
  <si>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</si>
  <si>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</si>
  <si>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</si>
  <si>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</si>
  <si>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</si>
  <si>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</si>
  <si>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</si>
  <si>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</si>
  <si>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</si>
  <si>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</si>
  <si>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</si>
  <si>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</si>
  <si>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</si>
  <si>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</si>
  <si>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</si>
  <si>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</si>
  <si>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</si>
  <si>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</si>
  <si>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</si>
  <si>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</si>
  <si>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</si>
  <si>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</si>
  <si>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</si>
  <si>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</si>
  <si>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</si>
  <si>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</si>
  <si>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</si>
  <si>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</si>
  <si>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</si>
  <si>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</si>
  <si>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</si>
  <si>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</si>
  <si>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</si>
  <si>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</si>
  <si>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</si>
  <si>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</si>
  <si>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</si>
  <si>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</si>
  <si>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</si>
  <si>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</si>
  <si>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</si>
  <si>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</si>
  <si>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</si>
  <si>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</si>
  <si>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</si>
  <si>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</si>
  <si>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</si>
  <si>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</si>
  <si>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</si>
  <si>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</si>
  <si>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</si>
  <si>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</si>
  <si>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</si>
  <si>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</si>
  <si>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</si>
  <si>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</si>
  <si>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</si>
  <si>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</si>
  <si>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</si>
  <si>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</si>
  <si>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</si>
  <si>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</si>
  <si>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</si>
  <si>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</si>
  <si>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</si>
  <si>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</si>
  <si>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</si>
  <si>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</si>
  <si>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</si>
  <si>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</si>
  <si>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</si>
  <si>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</si>
  <si>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</si>
  <si>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</si>
  <si>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</si>
  <si>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</si>
  <si>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</si>
  <si>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</si>
  <si>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</si>
  <si>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</si>
  <si>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</si>
  <si>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</si>
  <si>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</si>
  <si>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</si>
  <si>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</si>
  <si>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</si>
  <si>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</si>
  <si>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</si>
  <si>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</si>
  <si>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</si>
  <si>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</si>
  <si>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</si>
  <si>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</si>
  <si>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</si>
  <si>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</si>
  <si>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</si>
  <si>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</si>
  <si>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</si>
  <si>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</si>
  <si>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</si>
  <si>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</si>
  <si>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</si>
  <si>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</si>
  <si>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</si>
  <si>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</si>
  <si>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</si>
  <si>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</si>
  <si>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</si>
  <si>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</si>
  <si>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</si>
  <si>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</si>
  <si>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</si>
  <si>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</si>
  <si>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</si>
  <si>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</si>
  <si>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</si>
  <si>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</si>
  <si>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</si>
  <si>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</si>
  <si>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</si>
  <si>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</si>
  <si>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</si>
  <si>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</si>
  <si>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</si>
  <si>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</si>
  <si>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</si>
  <si>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</si>
  <si>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</si>
  <si>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</si>
  <si>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</si>
  <si>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</si>
  <si>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</si>
  <si>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</si>
  <si>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</si>
  <si>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</si>
  <si>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</si>
  <si>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</si>
  <si>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</si>
  <si>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</si>
  <si>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</si>
  <si>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</si>
  <si>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</si>
  <si>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</si>
  <si>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</si>
  <si>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</si>
  <si>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</si>
  <si>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</si>
  <si>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</si>
  <si>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</si>
  <si>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</si>
  <si>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</si>
  <si>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</si>
  <si>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</si>
  <si>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</si>
  <si>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</si>
  <si>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</si>
  <si>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</si>
  <si>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</si>
  <si>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</si>
  <si>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</si>
  <si>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</si>
  <si>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</si>
  <si>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</si>
  <si>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</si>
  <si>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</si>
  <si>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</si>
  <si>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</si>
  <si>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</si>
  <si>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</si>
  <si>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</si>
  <si>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</si>
  <si>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</si>
  <si>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</si>
  <si>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</si>
  <si>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</si>
  <si>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</si>
  <si>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</si>
  <si>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</si>
  <si>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</si>
  <si>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</si>
  <si>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</si>
  <si>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</si>
  <si>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</si>
  <si>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</si>
  <si>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</si>
  <si>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</si>
  <si>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</si>
  <si>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</si>
  <si>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</si>
  <si>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</si>
  <si>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</si>
  <si>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</si>
  <si>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</si>
  <si>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</si>
  <si>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</si>
  <si>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</si>
  <si>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</si>
  <si>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</si>
  <si>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</si>
  <si>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</si>
  <si>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</si>
  <si>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</si>
  <si>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</si>
  <si>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</si>
  <si>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</si>
  <si>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</si>
  <si>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</si>
  <si>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</si>
  <si>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</si>
  <si>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</si>
  <si>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</si>
  <si>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</si>
  <si>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</si>
  <si>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</si>
  <si>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</si>
  <si>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</si>
  <si>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</si>
  <si>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</si>
  <si>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</si>
  <si>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</si>
  <si>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</si>
  <si>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</si>
  <si>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</si>
  <si>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</si>
  <si>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</si>
  <si>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</si>
  <si>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</si>
  <si>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</si>
  <si>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</si>
  <si>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</si>
  <si>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</si>
  <si>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</si>
  <si>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</si>
  <si>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</si>
  <si>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</si>
  <si>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</si>
  <si>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</si>
  <si>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</si>
  <si>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</si>
  <si>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</si>
  <si>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</si>
  <si>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</si>
  <si>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</si>
  <si>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</si>
  <si>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</si>
  <si>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</si>
  <si>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</si>
  <si>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</si>
  <si>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</si>
  <si>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</si>
  <si>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</si>
  <si>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</si>
  <si>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</si>
  <si>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</si>
  <si>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</si>
  <si>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</si>
  <si>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</si>
  <si>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</si>
  <si>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</si>
  <si>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</si>
  <si>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</si>
  <si>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</si>
  <si>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</si>
  <si>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</si>
  <si>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</si>
  <si>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</si>
  <si>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</si>
  <si>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</si>
  <si>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</si>
  <si>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</si>
  <si>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</si>
  <si>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</si>
  <si>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</si>
  <si>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</si>
  <si>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</si>
  <si>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</si>
  <si>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</si>
  <si>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</si>
  <si>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</si>
  <si>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</si>
  <si>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</si>
  <si>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</si>
  <si>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</si>
  <si>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</si>
  <si>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</si>
  <si>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</si>
  <si>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</si>
  <si>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</si>
  <si>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</si>
  <si>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</si>
  <si>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</si>
  <si>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</si>
  <si>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</si>
  <si>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</si>
  <si>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</si>
  <si>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</si>
  <si>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</si>
  <si>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</si>
  <si>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</si>
  <si>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</si>
  <si>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</si>
  <si>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</si>
  <si>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</si>
  <si>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</si>
  <si>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</si>
  <si>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</si>
  <si>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</si>
  <si>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</si>
  <si>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</si>
  <si>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</si>
  <si>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</si>
  <si>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</si>
  <si>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</si>
  <si>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</si>
  <si>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</si>
  <si>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</si>
  <si>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</si>
  <si>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</si>
  <si>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</si>
  <si>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</si>
  <si>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</si>
  <si>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</si>
  <si>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</si>
  <si>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</si>
  <si>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</si>
  <si>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</si>
  <si>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</si>
  <si>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</si>
  <si>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</si>
  <si>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</si>
  <si>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</si>
  <si>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</si>
  <si>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</si>
  <si>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</si>
  <si>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</si>
  <si>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</si>
  <si>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</si>
  <si>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</si>
  <si>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</si>
  <si>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</si>
  <si>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</si>
  <si>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</si>
  <si>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</si>
  <si>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</si>
  <si>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</si>
  <si>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</si>
  <si>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</si>
  <si>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</si>
  <si>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</si>
  <si>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</si>
  <si>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</si>
  <si>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</si>
  <si>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</si>
  <si>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</si>
  <si>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</si>
  <si>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</si>
  <si>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</si>
  <si>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</si>
  <si>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</si>
  <si>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</si>
  <si>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</si>
  <si>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</si>
  <si>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</si>
  <si>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</si>
  <si>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</si>
  <si>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</si>
  <si>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</si>
  <si>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</si>
  <si>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</si>
  <si>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</si>
  <si>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</si>
  <si>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</si>
  <si>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</si>
  <si>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</si>
  <si>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</si>
  <si>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</si>
  <si>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</si>
  <si>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</si>
  <si>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</si>
  <si>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</si>
  <si>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</si>
  <si>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</si>
  <si>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</si>
  <si>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</si>
  <si>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</si>
  <si>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</si>
  <si>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</si>
  <si>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</si>
  <si>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</si>
  <si>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</si>
  <si>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</si>
  <si>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</si>
  <si>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</si>
  <si>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</si>
  <si>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</si>
  <si>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</si>
  <si>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</si>
  <si>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</si>
  <si>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</si>
  <si>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</si>
  <si>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</si>
  <si>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</si>
  <si>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</si>
  <si>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</si>
  <si>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</si>
  <si>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</si>
  <si>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</si>
  <si>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</si>
  <si>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</si>
  <si>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</si>
  <si>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</si>
  <si>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</si>
  <si>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</si>
  <si>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</si>
  <si>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</si>
  <si>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</si>
  <si>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</si>
  <si>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</si>
  <si>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</si>
  <si>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</si>
  <si>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</si>
  <si>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</si>
  <si>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</si>
  <si>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</si>
  <si>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</si>
  <si>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</si>
  <si>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</si>
  <si>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</si>
  <si>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</si>
  <si>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</si>
  <si>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</si>
  <si>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</si>
  <si>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</si>
  <si>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</si>
  <si>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</si>
  <si>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</si>
  <si>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</si>
  <si>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</si>
  <si>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</si>
  <si>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</si>
  <si>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</si>
  <si>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</si>
  <si>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</si>
  <si>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</si>
  <si>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</si>
  <si>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</si>
  <si>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</si>
  <si>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</si>
  <si>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</si>
  <si>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</si>
  <si>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</si>
  <si>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</si>
  <si>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</si>
  <si>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</si>
  <si>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</si>
  <si>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</si>
  <si>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</si>
  <si>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</si>
  <si>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</si>
  <si>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</si>
  <si>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</si>
  <si>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</si>
  <si>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</si>
  <si>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</si>
  <si>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</si>
  <si>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</si>
  <si>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</si>
  <si>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</si>
  <si>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</si>
  <si>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</si>
  <si>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</si>
  <si>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</si>
  <si>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</si>
  <si>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</si>
  <si>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</si>
  <si>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</si>
  <si>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</si>
  <si>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</si>
  <si>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</si>
  <si>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</si>
  <si>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</si>
  <si>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</si>
  <si>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</si>
  <si>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</si>
  <si>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</si>
  <si>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</si>
  <si>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</si>
  <si>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</si>
  <si>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</si>
  <si>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</si>
  <si>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</si>
  <si>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</si>
  <si>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</si>
  <si>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</si>
  <si>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</si>
  <si>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</si>
  <si>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</si>
  <si>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</si>
  <si>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</si>
  <si>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</si>
  <si>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</si>
  <si>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</si>
  <si>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</si>
  <si>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</si>
  <si>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</si>
  <si>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</si>
  <si>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</si>
  <si>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</si>
  <si>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</si>
  <si>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</si>
  <si>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</si>
  <si>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</si>
  <si>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</si>
  <si>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</si>
  <si>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</si>
  <si>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</si>
  <si>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</si>
  <si>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</si>
  <si>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</si>
  <si>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</si>
  <si>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</si>
  <si>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</si>
  <si>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</si>
  <si>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</si>
  <si>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</si>
  <si>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</si>
  <si>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</si>
  <si>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</si>
  <si>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</si>
  <si>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</si>
  <si>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</si>
  <si>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</si>
  <si>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</si>
  <si>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</si>
  <si>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</si>
  <si>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</si>
  <si>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</si>
  <si>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</si>
  <si>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</si>
  <si>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</si>
  <si>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</si>
  <si>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</si>
  <si>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</si>
  <si>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</si>
  <si>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</si>
  <si>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</si>
  <si>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</si>
  <si>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</si>
  <si>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</si>
  <si>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</si>
  <si>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</si>
  <si>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</si>
  <si>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</si>
  <si>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</si>
  <si>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</si>
  <si>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</si>
  <si>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</si>
  <si>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</si>
  <si>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</si>
  <si>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</si>
  <si>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</si>
  <si>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</si>
  <si>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</si>
  <si>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</si>
  <si>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</si>
  <si>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</si>
  <si>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</si>
  <si>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</si>
  <si>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</si>
  <si>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</si>
  <si>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</si>
  <si>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</si>
  <si>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</si>
  <si>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</si>
  <si>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</si>
  <si>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</si>
  <si>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</si>
  <si>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</si>
  <si>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</si>
  <si>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</si>
  <si>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</si>
  <si>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</si>
  <si>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</si>
  <si>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</si>
  <si>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</si>
  <si>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</si>
  <si>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</si>
  <si>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</si>
  <si>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</si>
  <si>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</si>
  <si>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</si>
  <si>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</si>
  <si>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</si>
  <si>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</si>
  <si>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</si>
  <si>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</si>
  <si>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</si>
  <si>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</si>
  <si>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</si>
  <si>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</si>
  <si>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</si>
  <si>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</si>
  <si>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</si>
  <si>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</si>
  <si>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</si>
  <si>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</si>
  <si>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</si>
  <si>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</si>
  <si>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</si>
  <si>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</si>
  <si>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</si>
  <si>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</si>
  <si>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</si>
  <si>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</si>
  <si>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</si>
  <si>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</si>
  <si>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</si>
  <si>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</si>
  <si>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</si>
  <si>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</si>
  <si>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</si>
  <si>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</si>
  <si>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</si>
  <si>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</si>
  <si>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</si>
  <si>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</si>
  <si>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</si>
  <si>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</si>
  <si>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</si>
  <si>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</si>
  <si>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</si>
  <si>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</si>
  <si>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</si>
  <si>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</si>
  <si>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</si>
  <si>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</si>
  <si>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</si>
  <si>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</si>
  <si>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</si>
  <si>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</si>
  <si>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</si>
  <si>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</si>
  <si>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</si>
  <si>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</si>
  <si>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</si>
  <si>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</si>
  <si>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</si>
  <si>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</si>
  <si>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</si>
  <si>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</si>
  <si>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</si>
  <si>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</si>
  <si>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</si>
  <si>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</si>
  <si>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</si>
  <si>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</si>
  <si>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</si>
  <si>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</si>
  <si>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</si>
  <si>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</si>
  <si>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</si>
  <si>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</si>
  <si>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</si>
  <si>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</si>
  <si>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</si>
  <si>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</si>
  <si>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</si>
  <si>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</si>
  <si>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</si>
  <si>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</si>
  <si>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</si>
  <si>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</si>
  <si>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</si>
  <si>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</si>
  <si>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</si>
  <si>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</si>
  <si>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</si>
  <si>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</si>
  <si>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</si>
  <si>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</si>
  <si>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</si>
  <si>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</si>
  <si>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</si>
  <si>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</si>
  <si>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</si>
  <si>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</si>
  <si>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</si>
  <si>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</si>
  <si>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</si>
  <si>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</si>
  <si>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</si>
  <si>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</si>
  <si>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</si>
  <si>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</si>
  <si>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</si>
  <si>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</si>
  <si>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</si>
  <si>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</si>
  <si>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</si>
  <si>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</si>
  <si>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</si>
  <si>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</si>
  <si>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</si>
  <si>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</si>
  <si>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</si>
  <si>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</si>
  <si>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</si>
  <si>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</si>
  <si>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</si>
  <si>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</si>
  <si>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</si>
  <si>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</si>
  <si>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</si>
  <si>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</si>
  <si>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</si>
  <si>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</si>
  <si>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</si>
  <si>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</si>
  <si>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</si>
  <si>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</si>
  <si>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</si>
  <si>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</si>
  <si>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</si>
  <si>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</si>
  <si>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</si>
  <si>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</si>
  <si>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</si>
  <si>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</si>
  <si>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</si>
  <si>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</si>
  <si>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</si>
  <si>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</si>
  <si>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</si>
  <si>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</si>
  <si>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</si>
  <si>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</si>
  <si>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</si>
  <si>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</si>
  <si>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</si>
  <si>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</si>
  <si>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</si>
  <si>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</si>
  <si>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</si>
  <si>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</si>
  <si>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</si>
  <si>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</si>
  <si>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</si>
  <si>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</si>
  <si>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</si>
  <si>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</si>
  <si>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</si>
  <si>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</si>
  <si>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</si>
  <si>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</si>
  <si>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</si>
  <si>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</si>
  <si>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</si>
  <si>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</si>
  <si>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</si>
  <si>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</si>
  <si>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</si>
  <si>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</si>
  <si>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</si>
  <si>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</si>
  <si>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</si>
  <si>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</si>
  <si>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</si>
  <si>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</si>
  <si>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</si>
  <si>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</si>
  <si>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</si>
  <si>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</si>
  <si>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</si>
  <si>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</si>
  <si>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</si>
  <si>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</si>
  <si>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</si>
  <si>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</si>
  <si>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</si>
  <si>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</si>
  <si>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</si>
  <si>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</si>
  <si>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</si>
  <si>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</si>
  <si>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</si>
  <si>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</si>
  <si>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</si>
  <si>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</si>
  <si>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</si>
  <si>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</si>
  <si>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</si>
  <si>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</si>
  <si>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</si>
  <si>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</si>
  <si>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</si>
  <si>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</si>
  <si>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</si>
  <si>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</si>
  <si>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</si>
  <si>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</si>
  <si>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</si>
  <si>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</si>
  <si>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</si>
  <si>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</si>
  <si>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</si>
  <si>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</si>
  <si>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</si>
  <si>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</si>
  <si>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</si>
  <si>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</si>
  <si>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</si>
  <si>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</si>
  <si>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</si>
  <si>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</si>
  <si>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</si>
  <si>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</si>
  <si>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</si>
  <si>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</si>
  <si>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</si>
  <si>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</si>
  <si>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</si>
  <si>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</si>
  <si>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</si>
  <si>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</si>
  <si>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</si>
  <si>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</si>
  <si>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</si>
  <si>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</si>
  <si>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</si>
  <si>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</si>
  <si>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</si>
  <si>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</si>
  <si>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</si>
  <si>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</si>
  <si>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</si>
  <si>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</si>
  <si>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</si>
  <si>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</si>
  <si>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</si>
  <si>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</si>
  <si>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</si>
  <si>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</si>
  <si>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</si>
  <si>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</si>
  <si>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</si>
  <si>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</si>
  <si>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</si>
  <si>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</si>
  <si>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</si>
  <si>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</si>
  <si>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</si>
  <si>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</si>
  <si>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</si>
  <si>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</si>
  <si>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</si>
  <si>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</si>
  <si>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</si>
  <si>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</si>
  <si>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</si>
  <si>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</si>
  <si>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</si>
  <si>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</si>
  <si>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</si>
  <si>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</si>
  <si>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</si>
  <si>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</si>
  <si>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</si>
  <si>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</si>
  <si>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</si>
  <si>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</si>
  <si>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</si>
  <si>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</si>
  <si>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</si>
  <si>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</si>
  <si>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</si>
  <si>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</si>
  <si>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</si>
  <si>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</si>
  <si>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</si>
  <si>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</si>
  <si>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</si>
  <si>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</si>
  <si>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</si>
  <si>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</si>
  <si>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</si>
  <si>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</si>
  <si>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</si>
  <si>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</si>
  <si>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</si>
  <si>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</si>
  <si>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</si>
  <si>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</si>
  <si>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</si>
  <si>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</si>
  <si>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</si>
  <si>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</si>
  <si>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</si>
  <si>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</si>
  <si>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</si>
  <si>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</si>
  <si>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</si>
  <si>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</si>
  <si>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</si>
  <si>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</si>
  <si>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</si>
  <si>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</si>
  <si>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</si>
  <si>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</si>
  <si>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</si>
  <si>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</si>
  <si>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</si>
  <si>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</si>
  <si>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</si>
  <si>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</si>
  <si>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</si>
  <si>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</si>
  <si>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</si>
  <si>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</si>
  <si>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</si>
  <si>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</si>
  <si>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</si>
  <si>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</si>
  <si>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</si>
  <si>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</si>
  <si>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</si>
  <si>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</si>
  <si>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</si>
  <si>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</si>
  <si>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</si>
  <si>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</si>
  <si>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</si>
  <si>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</si>
  <si>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</si>
  <si>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</si>
  <si>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</si>
  <si>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</si>
  <si>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</si>
  <si>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</si>
  <si>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</si>
  <si>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</si>
  <si>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</si>
  <si>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</si>
  <si>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</si>
  <si>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</si>
  <si>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</si>
  <si>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</si>
  <si>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</si>
  <si>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</si>
  <si>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</si>
  <si>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</si>
  <si>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</si>
  <si>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</si>
  <si>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</si>
  <si>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</si>
  <si>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</si>
  <si>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</si>
  <si>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</si>
  <si>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</si>
  <si>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</si>
  <si>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</si>
  <si>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</si>
  <si>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</si>
  <si>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</si>
  <si>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</si>
  <si>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</si>
  <si>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</si>
  <si>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</si>
  <si>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</si>
  <si>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</si>
  <si>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</si>
  <si>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</si>
  <si>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</si>
  <si>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</si>
  <si>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</si>
  <si>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</si>
  <si>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</si>
  <si>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</si>
  <si>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</si>
  <si>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</si>
  <si>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</si>
  <si>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</si>
  <si>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</si>
  <si>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</si>
  <si>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</si>
  <si>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</si>
  <si>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</si>
  <si>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</si>
  <si>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</si>
  <si>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</si>
  <si>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</si>
  <si>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</si>
  <si>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</si>
  <si>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</si>
  <si>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</si>
  <si>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</si>
  <si>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</si>
  <si>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</si>
  <si>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</si>
  <si>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</si>
  <si>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</si>
  <si>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</si>
  <si>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</si>
  <si>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</si>
  <si>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</si>
  <si>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</si>
  <si>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</si>
  <si>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</si>
  <si>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</si>
  <si>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</si>
  <si>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</si>
  <si>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</si>
  <si>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</si>
  <si>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</si>
  <si>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</si>
  <si>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</si>
  <si>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</si>
  <si>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</si>
  <si>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</si>
  <si>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</si>
  <si>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</si>
  <si>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</si>
  <si>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</si>
  <si>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</si>
  <si>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</si>
  <si>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</si>
  <si>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</si>
  <si>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</si>
  <si>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</si>
  <si>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</si>
  <si>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</si>
  <si>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</si>
  <si>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</si>
  <si>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</si>
  <si>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</si>
  <si>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</si>
  <si>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</si>
  <si>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</si>
  <si>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</si>
  <si>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</si>
  <si>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</si>
  <si>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</si>
  <si>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</si>
  <si>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</si>
  <si>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</si>
  <si>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</si>
  <si>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</si>
  <si>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</si>
  <si>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</si>
  <si>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</si>
  <si>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</si>
  <si>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</si>
  <si>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</si>
  <si>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</si>
  <si>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</si>
  <si>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</si>
  <si>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</si>
  <si>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</si>
  <si>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</si>
  <si>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</si>
  <si>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</si>
  <si>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</si>
  <si>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</si>
  <si>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</si>
  <si>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</si>
  <si>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</si>
  <si>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</si>
  <si>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</si>
  <si>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</si>
  <si>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</si>
  <si>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</si>
  <si>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</si>
  <si>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</si>
  <si>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</si>
  <si>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</si>
  <si>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</si>
  <si>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</si>
  <si>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</si>
  <si>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</si>
  <si>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</si>
  <si>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</si>
  <si>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</si>
  <si>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</si>
  <si>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</si>
  <si>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</si>
  <si>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</si>
  <si>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</si>
  <si>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</si>
  <si>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</si>
  <si>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</si>
  <si>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</si>
  <si>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</si>
  <si>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</si>
  <si>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</si>
  <si>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</si>
  <si>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</si>
  <si>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</si>
  <si>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</si>
  <si>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</si>
  <si>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</si>
  <si>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</si>
  <si>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</si>
  <si>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</si>
  <si>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</si>
  <si>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</si>
  <si>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</si>
  <si>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</si>
  <si>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</si>
  <si>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</si>
  <si>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</si>
  <si>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</si>
  <si>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</si>
  <si>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</si>
  <si>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</si>
  <si>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</si>
  <si>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</si>
  <si>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</si>
  <si>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</si>
  <si>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</si>
  <si>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</si>
  <si>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</si>
  <si>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</si>
  <si>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</si>
  <si>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</si>
  <si>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</si>
  <si>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</si>
  <si>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</si>
  <si>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</si>
  <si>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</si>
  <si>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</si>
  <si>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</si>
  <si>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</si>
  <si>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</si>
  <si>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</si>
  <si>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</si>
  <si>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</si>
  <si>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</si>
  <si>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</si>
  <si>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</si>
  <si>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</si>
  <si>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</si>
  <si>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</si>
  <si>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</si>
  <si>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</si>
  <si>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</si>
  <si>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</si>
  <si>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</si>
  <si>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</si>
  <si>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</si>
  <si>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</si>
  <si>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</si>
  <si>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</si>
  <si>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</si>
  <si>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</si>
  <si>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</si>
  <si>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</si>
  <si>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</si>
  <si>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</si>
  <si>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</si>
  <si>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</si>
  <si>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</si>
  <si>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</si>
  <si>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</si>
  <si>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</si>
  <si>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</si>
  <si>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</si>
  <si>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</si>
  <si>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</si>
  <si>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</si>
  <si>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</si>
  <si>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</si>
  <si>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</si>
  <si>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</si>
  <si>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</si>
  <si>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</si>
  <si>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</si>
  <si>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</si>
  <si>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</si>
  <si>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</si>
  <si>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</si>
  <si>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</si>
  <si>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</si>
  <si>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</si>
  <si>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</si>
  <si>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</si>
  <si>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</si>
  <si>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</si>
  <si>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</si>
  <si>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</si>
  <si>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</si>
  <si>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</si>
  <si>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</si>
  <si>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</si>
  <si>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</si>
  <si>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</si>
  <si>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</si>
  <si>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</si>
  <si>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</si>
  <si>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</si>
  <si>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</si>
  <si>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</si>
  <si>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</si>
  <si>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</si>
  <si>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</si>
  <si>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</si>
  <si>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</si>
  <si>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</si>
  <si>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</si>
  <si>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</si>
  <si>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</si>
  <si>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</si>
  <si>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</si>
  <si>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</si>
  <si>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</si>
  <si>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</si>
  <si>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</si>
  <si>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</si>
  <si>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</si>
  <si>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</si>
  <si>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</si>
  <si>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</si>
  <si>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</si>
  <si>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</si>
  <si>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</si>
  <si>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</si>
  <si>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</si>
  <si>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</si>
  <si>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</si>
  <si>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</si>
  <si>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</si>
  <si>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</si>
  <si>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</si>
  <si>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</si>
  <si>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</si>
  <si>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</si>
  <si>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</si>
  <si>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</si>
  <si>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</si>
  <si>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</si>
  <si>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</si>
  <si>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</si>
  <si>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</si>
  <si>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</si>
  <si>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</si>
  <si>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</si>
  <si>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</si>
  <si>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</si>
  <si>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</si>
  <si>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</si>
  <si>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</si>
  <si>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</si>
  <si>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</si>
  <si>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</si>
  <si>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</si>
  <si>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</si>
  <si>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</si>
  <si>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</si>
  <si>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</si>
  <si>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</si>
  <si>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</si>
  <si>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</si>
  <si>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</si>
  <si>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</si>
  <si>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</si>
  <si>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</si>
  <si>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</si>
  <si>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</si>
  <si>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</si>
  <si>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</si>
  <si>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</si>
  <si>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</si>
  <si>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</si>
  <si>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</si>
  <si>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</si>
  <si>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</si>
  <si>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</si>
  <si>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</si>
  <si>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</si>
  <si>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</si>
  <si>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</si>
  <si>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</si>
  <si>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</si>
  <si>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</si>
  <si>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</si>
  <si>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</si>
  <si>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</si>
  <si>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</si>
  <si>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</si>
  <si>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</si>
  <si>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</si>
  <si>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</si>
  <si>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</si>
  <si>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</si>
  <si>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</si>
  <si>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</si>
  <si>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</si>
  <si>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</si>
  <si>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</si>
  <si>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</si>
  <si>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</si>
  <si>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</si>
  <si>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</si>
  <si>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</si>
  <si>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</si>
  <si>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</si>
  <si>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</si>
  <si>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</si>
  <si>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</si>
  <si>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</si>
  <si>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</si>
  <si>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</si>
  <si>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</si>
  <si>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</si>
  <si>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</si>
  <si>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</si>
  <si>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</si>
  <si>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</si>
  <si>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</si>
  <si>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</si>
  <si>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</si>
  <si>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</si>
  <si>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</si>
  <si>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</si>
  <si>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</si>
  <si>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</si>
  <si>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</si>
  <si>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</si>
  <si>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</si>
  <si>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</si>
  <si>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</si>
  <si>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</si>
  <si>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</si>
  <si>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</si>
  <si>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</si>
  <si>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</si>
  <si>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</si>
  <si>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</si>
  <si>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</si>
  <si>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</si>
  <si>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</si>
  <si>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</si>
  <si>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</si>
  <si>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</si>
  <si>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</si>
  <si>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</si>
  <si>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</si>
  <si>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</si>
  <si>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</si>
  <si>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</si>
  <si>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</si>
  <si>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</si>
  <si>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</si>
  <si>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</si>
  <si>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</si>
  <si>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</si>
  <si>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</si>
  <si>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</si>
  <si>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</si>
  <si>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</si>
  <si>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</si>
  <si>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</si>
  <si>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</si>
  <si>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</si>
  <si>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</si>
  <si>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</si>
  <si>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</si>
  <si>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</si>
  <si>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</si>
  <si>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</si>
  <si>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</si>
  <si>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</si>
  <si>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</si>
  <si>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</si>
  <si>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</si>
  <si>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</si>
  <si>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</si>
  <si>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</si>
  <si>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</si>
  <si>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</si>
  <si>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</si>
  <si>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</si>
  <si>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</si>
  <si>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</si>
  <si>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</si>
  <si>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</si>
  <si>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</si>
  <si>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</si>
  <si>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</si>
  <si>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</si>
  <si>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</si>
  <si>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</si>
  <si>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</si>
  <si>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</si>
  <si>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</si>
  <si>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</si>
  <si>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</si>
  <si>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</si>
  <si>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</si>
  <si>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</si>
  <si>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</si>
  <si>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</si>
  <si>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</si>
  <si>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</si>
  <si>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</si>
  <si>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</si>
  <si>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</si>
  <si>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</si>
  <si>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</si>
  <si>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</si>
  <si>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</si>
  <si>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</si>
  <si>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</si>
  <si>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</si>
  <si>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</si>
  <si>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</si>
  <si>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</si>
  <si>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</si>
  <si>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</si>
  <si>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</si>
  <si>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</si>
  <si>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</si>
  <si>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</si>
  <si>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</si>
  <si>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</si>
  <si>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</si>
  <si>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</si>
  <si>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</si>
  <si>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</si>
  <si>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</si>
  <si>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</si>
  <si>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</si>
  <si>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</si>
  <si>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</si>
  <si>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</si>
  <si>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</si>
  <si>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</si>
  <si>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</si>
  <si>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</si>
  <si>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</si>
  <si>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</si>
  <si>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</si>
  <si>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</si>
  <si>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</si>
  <si>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</si>
  <si>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</si>
  <si>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</si>
  <si>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</si>
  <si>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</si>
  <si>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</si>
  <si>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</si>
  <si>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</si>
  <si>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</si>
  <si>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</si>
  <si>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</si>
  <si>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</si>
  <si>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</si>
  <si>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</si>
  <si>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</si>
  <si>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</si>
  <si>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</si>
  <si>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</si>
  <si>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</si>
  <si>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</si>
  <si>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</si>
  <si>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</si>
  <si>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</si>
  <si>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</si>
  <si>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</si>
  <si>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</si>
  <si>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</si>
  <si>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</si>
  <si>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</si>
  <si>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</si>
  <si>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</si>
  <si>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</si>
  <si>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</si>
  <si>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</si>
  <si>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</si>
  <si>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</si>
  <si>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</si>
  <si>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</si>
  <si>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</si>
  <si>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</si>
  <si>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</si>
  <si>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</si>
  <si>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</si>
  <si>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</si>
  <si>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</si>
  <si>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</si>
  <si>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</si>
  <si>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</si>
  <si>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</si>
  <si>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</si>
  <si>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</si>
  <si>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</si>
  <si>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</si>
  <si>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</si>
  <si>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</si>
  <si>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</si>
  <si>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</si>
  <si>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</si>
  <si>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</si>
  <si>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</si>
  <si>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</si>
  <si>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</si>
  <si>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</si>
  <si>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</si>
  <si>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</si>
  <si>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</si>
  <si>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</si>
  <si>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</si>
  <si>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</si>
  <si>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</si>
  <si>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</si>
  <si>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</si>
  <si>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</si>
  <si>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</si>
  <si>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</si>
  <si>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</si>
  <si>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</si>
  <si>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</si>
  <si>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</si>
  <si>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</si>
  <si>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</si>
  <si>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</si>
  <si>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</si>
  <si>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</si>
  <si>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</si>
  <si>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</si>
  <si>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</si>
  <si>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</si>
  <si>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</si>
  <si>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</si>
  <si>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</si>
  <si>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</si>
  <si>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</si>
  <si>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</si>
  <si>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</si>
  <si>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</si>
  <si>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</si>
  <si>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</si>
  <si>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</si>
  <si>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</si>
  <si>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</si>
  <si>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</si>
  <si>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</si>
  <si>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</si>
  <si>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</si>
  <si>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</si>
  <si>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</si>
  <si>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</si>
  <si>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</si>
  <si>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</si>
  <si>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</si>
  <si>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</si>
  <si>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</si>
  <si>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</si>
  <si>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</si>
  <si>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</si>
  <si>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</si>
  <si>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</si>
  <si>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</si>
  <si>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</si>
  <si>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</si>
  <si>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</si>
  <si>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</si>
  <si>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</si>
  <si>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</si>
  <si>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</si>
  <si>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</si>
  <si>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</si>
  <si>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</si>
  <si>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</si>
  <si>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</si>
  <si>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</si>
  <si>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</si>
  <si>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</si>
  <si>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</si>
  <si>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</si>
  <si>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</si>
  <si>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</si>
  <si>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</si>
  <si>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</si>
  <si>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</si>
  <si>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</si>
  <si>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</si>
  <si>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</si>
  <si>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</si>
  <si>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</si>
  <si>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</si>
  <si>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</si>
  <si>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</si>
  <si>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</si>
  <si>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</si>
  <si>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</si>
  <si>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</si>
  <si>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</si>
  <si>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</si>
  <si>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</si>
  <si>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</si>
  <si>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</si>
  <si>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</si>
  <si>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</si>
  <si>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</si>
  <si>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</si>
  <si>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</si>
  <si>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</si>
  <si>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</si>
  <si>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</si>
  <si>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</si>
  <si>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</si>
  <si>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</si>
  <si>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</si>
  <si>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</si>
  <si>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</si>
  <si>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</si>
  <si>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</si>
  <si>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</si>
  <si>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</si>
  <si>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</si>
  <si>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</si>
  <si>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</si>
  <si>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</si>
  <si>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</si>
  <si>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</si>
  <si>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</si>
  <si>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</si>
  <si>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</si>
  <si>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</si>
  <si>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</si>
  <si>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</si>
  <si>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</si>
  <si>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</si>
  <si>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</si>
  <si>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</si>
  <si>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</si>
  <si>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</si>
  <si>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</si>
  <si>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</si>
  <si>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</si>
  <si>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</si>
  <si>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</si>
  <si>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</si>
  <si>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</si>
  <si>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</si>
  <si>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</si>
  <si>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</si>
  <si>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</si>
  <si>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</si>
  <si>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</si>
  <si>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</si>
  <si>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</si>
  <si>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</si>
  <si>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</si>
  <si>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</si>
  <si>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</si>
  <si>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</si>
  <si>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</si>
  <si>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</si>
  <si>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</si>
  <si>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</si>
  <si>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</si>
  <si>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</si>
  <si>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</si>
  <si>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</si>
  <si>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</si>
  <si>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</si>
  <si>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</si>
  <si>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</si>
  <si>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</si>
  <si>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</si>
  <si>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</si>
  <si>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</si>
  <si>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</si>
  <si>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</si>
  <si>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</si>
  <si>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</si>
  <si>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</si>
  <si>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</si>
  <si>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</si>
  <si>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</si>
  <si>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</si>
  <si>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</si>
  <si>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</si>
  <si>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</si>
  <si>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</si>
  <si>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</si>
  <si>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</si>
  <si>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</si>
  <si>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</si>
  <si>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</si>
  <si>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</si>
  <si>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</si>
  <si>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</si>
  <si>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</si>
  <si>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</si>
  <si>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</si>
  <si>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</si>
  <si>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</si>
  <si>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</si>
  <si>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</si>
  <si>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</si>
  <si>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</si>
  <si>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</si>
  <si>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</si>
  <si>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</si>
  <si>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</si>
  <si>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</si>
  <si>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</si>
  <si>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</si>
  <si>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</si>
  <si>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</si>
  <si>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</si>
  <si>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</si>
  <si>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</si>
  <si>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</si>
  <si>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</si>
  <si>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</si>
  <si>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</si>
  <si>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</si>
  <si>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</si>
  <si>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</si>
  <si>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</si>
  <si>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</si>
  <si>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</si>
  <si>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</si>
  <si>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</si>
  <si>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</si>
  <si>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</si>
  <si>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</si>
  <si>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</si>
  <si>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</si>
  <si>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</si>
  <si>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</si>
  <si>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</si>
  <si>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</si>
  <si>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</si>
  <si>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</si>
  <si>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</si>
  <si>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</si>
  <si>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</si>
  <si>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</si>
  <si>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</si>
  <si>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</si>
  <si>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</si>
  <si>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</si>
  <si>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</si>
  <si>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</si>
  <si>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</si>
  <si>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</si>
  <si>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</si>
  <si>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</si>
  <si>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</si>
  <si>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</si>
  <si>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</si>
  <si>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</si>
  <si>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</si>
  <si>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</si>
  <si>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</si>
  <si>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</si>
  <si>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</si>
  <si>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</si>
  <si>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</si>
  <si>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</si>
  <si>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</si>
  <si>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</si>
  <si>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</si>
  <si>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</si>
  <si>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</si>
  <si>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</si>
  <si>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</si>
  <si>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</si>
  <si>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</si>
  <si>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</si>
  <si>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</si>
  <si>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</si>
  <si>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</si>
  <si>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</si>
  <si>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</si>
  <si>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</si>
  <si>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</si>
  <si>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</si>
  <si>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</si>
  <si>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</si>
  <si>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</si>
  <si>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</si>
  <si>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</si>
  <si>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</si>
  <si>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</si>
  <si>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</si>
  <si>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</si>
  <si>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</si>
  <si>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</si>
  <si>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</si>
  <si>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</si>
  <si>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</si>
  <si>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</si>
  <si>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</si>
  <si>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</si>
  <si>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</si>
  <si>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</si>
  <si>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</si>
  <si>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</si>
  <si>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</si>
  <si>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</si>
  <si>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</si>
  <si>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</si>
  <si>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</si>
  <si>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</si>
  <si>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</si>
  <si>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</si>
  <si>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</si>
  <si>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</si>
  <si>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</si>
  <si>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</si>
  <si>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</si>
  <si>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</si>
  <si>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</si>
  <si>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</si>
  <si>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</si>
  <si>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</si>
  <si>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</si>
  <si>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</si>
  <si>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</si>
  <si>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</si>
  <si>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</si>
  <si>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</si>
  <si>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</si>
  <si>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</si>
  <si>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</si>
  <si>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</si>
  <si>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</si>
  <si>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</si>
  <si>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</si>
  <si>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</si>
  <si>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</si>
  <si>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</si>
  <si>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</si>
  <si>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</si>
  <si>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</si>
  <si>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</si>
  <si>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</si>
  <si>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</si>
  <si>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</si>
  <si>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</si>
  <si>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</si>
  <si>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</si>
  <si>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</si>
  <si>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</si>
  <si>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</si>
  <si>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</si>
  <si>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</si>
  <si>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</si>
  <si>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</si>
  <si>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</si>
  <si>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</si>
  <si>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</si>
  <si>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</si>
  <si>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</si>
  <si>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</si>
  <si>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</si>
  <si>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</si>
  <si>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</si>
  <si>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</si>
  <si>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</si>
  <si>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</si>
  <si>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</si>
  <si>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</si>
  <si>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</si>
  <si>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</si>
  <si>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</si>
  <si>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</si>
  <si>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</si>
  <si>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</si>
  <si>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</si>
  <si>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</si>
  <si>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</si>
  <si>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</si>
  <si>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</si>
  <si>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</si>
  <si>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</si>
  <si>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</si>
  <si>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</si>
  <si>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</si>
  <si>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</si>
  <si>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</si>
  <si>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</si>
  <si>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</si>
  <si>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</si>
  <si>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</si>
  <si>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</si>
  <si>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</si>
  <si>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</si>
  <si>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</si>
  <si>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</si>
  <si>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</si>
  <si>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</si>
  <si>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</si>
  <si>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</si>
  <si>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</si>
  <si>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</si>
  <si>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</si>
  <si>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</si>
  <si>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</si>
  <si>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</si>
  <si>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</si>
  <si>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</si>
  <si>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</si>
  <si>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</si>
  <si>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</si>
  <si>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</si>
  <si>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</si>
  <si>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</si>
  <si>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</si>
  <si>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</si>
  <si>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</si>
  <si>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</si>
  <si>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</si>
  <si>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</si>
  <si>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</si>
  <si>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</si>
  <si>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</si>
  <si>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</si>
  <si>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</si>
  <si>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</si>
  <si>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</si>
  <si>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</si>
  <si>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</si>
  <si>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</si>
  <si>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</si>
  <si>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</si>
  <si>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</si>
  <si>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</si>
  <si>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</si>
  <si>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</si>
  <si>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</si>
  <si>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</si>
  <si>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</si>
  <si>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</si>
  <si>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</si>
  <si>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</si>
  <si>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</si>
  <si>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</si>
  <si>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</si>
  <si>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</si>
  <si>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</si>
  <si>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</si>
  <si>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</si>
  <si>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</si>
  <si>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</si>
  <si>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</si>
  <si>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</si>
  <si>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</si>
  <si>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</si>
  <si>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</si>
  <si>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</si>
  <si>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</si>
  <si>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</si>
  <si>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</si>
  <si>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</si>
  <si>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</si>
  <si>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</si>
  <si>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</si>
  <si>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</si>
  <si>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</si>
  <si>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</si>
  <si>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</si>
  <si>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</si>
  <si>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</si>
  <si>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</si>
  <si>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</si>
  <si>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</si>
  <si>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</si>
  <si>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</si>
  <si>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</si>
  <si>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</si>
  <si>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</si>
  <si>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</si>
  <si>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</si>
  <si>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</si>
  <si>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</si>
  <si>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</si>
  <si>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</si>
  <si>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</si>
  <si>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</si>
  <si>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</si>
  <si>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</si>
  <si>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</si>
  <si>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</si>
  <si>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</si>
  <si>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</si>
  <si>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</si>
  <si>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</si>
  <si>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</si>
  <si>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</si>
  <si>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</si>
  <si>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</si>
  <si>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</si>
  <si>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</si>
  <si>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</si>
  <si>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</si>
  <si>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</si>
  <si>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</si>
  <si>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</si>
  <si>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</si>
  <si>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</si>
  <si>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</si>
  <si>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</si>
  <si>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</si>
  <si>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</si>
  <si>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</si>
  <si>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</si>
  <si>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</si>
  <si>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</si>
  <si>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</si>
  <si>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</si>
  <si>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</si>
  <si>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</si>
  <si>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</si>
  <si>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</si>
  <si>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</si>
  <si>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</si>
  <si>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</si>
  <si>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</si>
  <si>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</si>
  <si>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</si>
  <si>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</si>
  <si>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</si>
  <si>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</si>
  <si>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</si>
  <si>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</si>
  <si>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</si>
  <si>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</si>
  <si>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</si>
  <si>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</si>
  <si>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</si>
  <si>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</si>
  <si>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</si>
  <si>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</si>
  <si>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</si>
  <si>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</si>
  <si>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</si>
  <si>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</si>
  <si>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</si>
  <si>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</si>
  <si>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</si>
  <si>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</si>
  <si>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</si>
  <si>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</si>
  <si>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</si>
  <si>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</si>
  <si>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</si>
  <si>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</si>
  <si>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</si>
  <si>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</si>
  <si>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</si>
  <si>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</si>
  <si>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</si>
  <si>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</si>
  <si>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</si>
  <si>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</si>
  <si>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</si>
  <si>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</si>
  <si>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</si>
  <si>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</si>
  <si>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</si>
  <si>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</si>
  <si>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</si>
  <si>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</si>
  <si>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</si>
  <si>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</si>
  <si>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</si>
  <si>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</si>
  <si>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</si>
  <si>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</si>
  <si>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</si>
  <si>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</si>
  <si>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</si>
  <si>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</si>
  <si>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</si>
  <si>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</si>
  <si>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</si>
  <si>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</si>
  <si>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</si>
  <si>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</si>
  <si>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</si>
  <si>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</si>
  <si>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</si>
  <si>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</si>
  <si>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</si>
  <si>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</si>
  <si>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</si>
  <si>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</si>
  <si>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</si>
  <si>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</si>
  <si>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</si>
  <si>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</si>
  <si>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</si>
  <si>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</si>
  <si>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</si>
  <si>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</si>
  <si>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</si>
  <si>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</si>
  <si>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</si>
  <si>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</si>
  <si>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</si>
  <si>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</si>
  <si>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</si>
  <si>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</si>
  <si>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</si>
  <si>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</si>
  <si>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</si>
  <si>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</si>
  <si>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</si>
  <si>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</si>
  <si>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</si>
  <si>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</si>
  <si>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</si>
  <si>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</si>
  <si>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</si>
  <si>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</si>
  <si>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</si>
  <si>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</si>
  <si>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</si>
  <si>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</si>
  <si>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</si>
  <si>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</si>
  <si>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</si>
  <si>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</si>
  <si>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</si>
  <si>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</si>
  <si>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</si>
  <si>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</si>
  <si>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</si>
  <si>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</si>
  <si>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</si>
  <si>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</si>
  <si>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</si>
  <si>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</si>
  <si>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</si>
  <si>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</si>
  <si>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</si>
  <si>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</si>
  <si>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</si>
  <si>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</si>
  <si>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</si>
  <si>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</si>
  <si>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</si>
  <si>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</si>
  <si>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</si>
  <si>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</si>
  <si>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</si>
  <si>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</si>
  <si>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</si>
  <si>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</si>
  <si>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</si>
  <si>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</si>
  <si>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</si>
  <si>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</si>
  <si>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</si>
  <si>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</si>
  <si>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</si>
  <si>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</si>
  <si>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</si>
  <si>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</si>
  <si>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</si>
  <si>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</si>
  <si>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</si>
  <si>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</si>
  <si>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</si>
  <si>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</si>
  <si>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</si>
  <si>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</si>
  <si>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</si>
  <si>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</si>
  <si>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</si>
  <si>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</si>
  <si>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</si>
  <si>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</si>
  <si>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</si>
  <si>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</si>
  <si>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</si>
  <si>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</si>
  <si>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</si>
  <si>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</si>
  <si>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</si>
  <si>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</si>
  <si>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</si>
  <si>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</si>
  <si>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</si>
  <si>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</si>
  <si>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</si>
  <si>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</si>
  <si>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</si>
  <si>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</si>
  <si>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</si>
  <si>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</si>
  <si>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</si>
  <si>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</si>
  <si>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</si>
  <si>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</si>
  <si>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</si>
  <si>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</si>
  <si>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</si>
  <si>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</si>
  <si>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</si>
  <si>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</si>
  <si>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</si>
  <si>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</si>
  <si>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</si>
  <si>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</si>
  <si>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</si>
  <si>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</si>
  <si>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</si>
  <si>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</si>
  <si>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</si>
  <si>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</si>
  <si>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</si>
  <si>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</si>
  <si>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</si>
  <si>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</si>
  <si>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</si>
  <si>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</si>
  <si>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</si>
  <si>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</si>
  <si>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</si>
  <si>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</si>
  <si>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</si>
  <si>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</si>
  <si>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</si>
  <si>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</si>
  <si>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</si>
  <si>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</si>
  <si>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</si>
  <si>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</si>
  <si>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</si>
  <si>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</si>
  <si>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</si>
  <si>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</si>
  <si>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</si>
  <si>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</si>
  <si>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</si>
  <si>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</si>
  <si>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</si>
  <si>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</si>
  <si>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</si>
  <si>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</si>
  <si>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</si>
  <si>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</si>
  <si>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</si>
  <si>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</si>
  <si>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</si>
  <si>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</si>
  <si>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</si>
  <si>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</si>
  <si>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</si>
  <si>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</si>
  <si>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</si>
  <si>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</si>
  <si>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</si>
  <si>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</si>
  <si>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</si>
  <si>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</si>
  <si>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</si>
  <si>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</si>
  <si>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</si>
  <si>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</si>
  <si>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</si>
  <si>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</si>
  <si>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</si>
  <si>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</si>
  <si>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</si>
  <si>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</si>
  <si>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</si>
  <si>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</si>
  <si>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</si>
  <si>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</si>
  <si>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</si>
  <si>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</si>
  <si>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</si>
  <si>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</si>
  <si>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</si>
  <si>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</si>
  <si>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</si>
  <si>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</si>
  <si>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</si>
  <si>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</si>
  <si>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</si>
  <si>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</si>
  <si>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</si>
  <si>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</si>
  <si>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</si>
  <si>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</si>
  <si>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</si>
  <si>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</si>
  <si>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</si>
  <si>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</si>
  <si>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</si>
  <si>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</si>
  <si>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</si>
  <si>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</si>
  <si>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</si>
  <si>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</si>
  <si>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</si>
  <si>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</si>
  <si>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</si>
  <si>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</si>
  <si>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</si>
  <si>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</si>
  <si>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</si>
  <si>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</si>
  <si>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</si>
  <si>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</si>
  <si>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</si>
  <si>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</si>
  <si>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</si>
  <si>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</si>
  <si>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</si>
  <si>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</si>
  <si>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</si>
  <si>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</si>
  <si>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</si>
  <si>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</si>
  <si>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</si>
  <si>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</si>
  <si>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</si>
  <si>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</si>
  <si>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</si>
  <si>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</si>
  <si>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</si>
  <si>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</si>
  <si>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</si>
  <si>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</si>
  <si>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</si>
  <si>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</si>
  <si>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</si>
  <si>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</si>
  <si>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</si>
  <si>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</si>
  <si>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</si>
  <si>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</si>
  <si>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</si>
  <si>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</si>
  <si>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</si>
  <si>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</si>
  <si>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</si>
  <si>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</si>
  <si>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</si>
  <si>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</si>
  <si>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</si>
  <si>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</si>
  <si>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</si>
  <si>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</si>
  <si>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</si>
  <si>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</si>
  <si>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</si>
  <si>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</si>
  <si>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</si>
  <si>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</si>
  <si>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</si>
  <si>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</si>
  <si>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</si>
  <si>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</si>
  <si>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</si>
  <si>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</si>
  <si>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</si>
  <si>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</si>
  <si>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</si>
  <si>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</si>
  <si>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</si>
  <si>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</si>
  <si>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</si>
  <si>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</si>
  <si>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</si>
  <si>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</si>
  <si>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</si>
  <si>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</si>
  <si>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</si>
  <si>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</si>
  <si>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</si>
  <si>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</si>
  <si>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</si>
  <si>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</si>
  <si>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</si>
  <si>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</si>
  <si>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</si>
  <si>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</si>
  <si>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</si>
  <si>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</si>
  <si>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</si>
  <si>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</si>
  <si>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</si>
  <si>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</si>
  <si>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</si>
  <si>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</si>
  <si>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</si>
  <si>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</si>
  <si>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</si>
  <si>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</si>
  <si>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</si>
  <si>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</si>
  <si>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</si>
  <si>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</si>
  <si>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</si>
  <si>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</si>
  <si>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</si>
  <si>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</si>
  <si>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</si>
  <si>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</si>
  <si>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</si>
  <si>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</si>
  <si>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</si>
  <si>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</si>
  <si>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</si>
  <si>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</si>
  <si>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</si>
  <si>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</si>
  <si>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</si>
  <si>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</si>
  <si>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</si>
  <si>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</si>
  <si>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</si>
  <si>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</si>
  <si>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</si>
  <si>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</si>
  <si>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</si>
  <si>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</si>
  <si>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</si>
  <si>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</si>
  <si>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</si>
  <si>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</si>
  <si>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</si>
  <si>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</si>
  <si>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</si>
  <si>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</si>
  <si>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</si>
  <si>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</si>
  <si>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</si>
  <si>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</si>
  <si>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</si>
  <si>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</si>
  <si>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</si>
  <si>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</si>
  <si>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</si>
  <si>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</si>
  <si>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</si>
  <si>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</si>
  <si>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</si>
  <si>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</si>
  <si>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</si>
  <si>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</si>
  <si>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</si>
  <si>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</si>
  <si>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</si>
  <si>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</si>
  <si>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</si>
  <si>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</si>
  <si>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</si>
  <si>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</si>
  <si>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</si>
  <si>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</si>
  <si>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</si>
  <si>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</si>
  <si>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</si>
  <si>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</si>
  <si>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</si>
  <si>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</si>
  <si>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</si>
  <si>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</si>
  <si>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</si>
  <si>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</si>
  <si>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</si>
  <si>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</si>
  <si>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</si>
  <si>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</si>
  <si>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</si>
  <si>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</si>
  <si>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</si>
  <si>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</si>
  <si>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</si>
  <si>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</si>
  <si>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</si>
  <si>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</si>
  <si>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</si>
  <si>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</si>
  <si>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</si>
  <si>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</si>
  <si>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</si>
  <si>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</si>
  <si>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</si>
  <si>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</si>
  <si>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</si>
  <si>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</si>
  <si>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</si>
  <si>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</si>
  <si>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</si>
  <si>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</si>
  <si>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</si>
  <si>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</si>
  <si>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</si>
  <si>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</si>
  <si>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</si>
  <si>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</si>
  <si>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</si>
  <si>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</si>
  <si>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</si>
  <si>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</si>
  <si>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</si>
  <si>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</si>
  <si>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</si>
  <si>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</si>
  <si>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</si>
  <si>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</si>
  <si>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</si>
  <si>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</si>
  <si>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</si>
  <si>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</si>
  <si>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</si>
  <si>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</si>
  <si>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</si>
  <si>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</si>
  <si>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</si>
  <si>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</si>
  <si>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</si>
  <si>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</si>
  <si>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</si>
  <si>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</si>
  <si>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</si>
  <si>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</si>
  <si>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</si>
  <si>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</si>
  <si>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</si>
  <si>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</si>
  <si>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</si>
  <si>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</si>
  <si>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</si>
  <si>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</si>
  <si>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</si>
  <si>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</si>
  <si>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</si>
  <si>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</si>
  <si>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</si>
  <si>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</si>
  <si>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</si>
  <si>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</si>
  <si>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</si>
  <si>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</si>
  <si>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</si>
  <si>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</si>
  <si>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</si>
  <si>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</si>
  <si>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</si>
  <si>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</si>
  <si>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</si>
  <si>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</si>
  <si>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</si>
  <si>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</si>
  <si>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</si>
  <si>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</si>
  <si>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</si>
  <si>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</si>
  <si>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</si>
  <si>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</si>
  <si>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</si>
  <si>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</si>
  <si>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</si>
  <si>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</si>
  <si>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</si>
  <si>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</si>
  <si>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</si>
  <si>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</si>
  <si>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</si>
  <si>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</si>
  <si>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</si>
  <si>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</si>
  <si>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</si>
  <si>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</si>
  <si>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</si>
  <si>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</si>
  <si>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</si>
  <si>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</si>
  <si>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</si>
  <si>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</si>
  <si>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</si>
  <si>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</si>
  <si>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</si>
  <si>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</si>
  <si>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</si>
  <si>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</si>
  <si>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</si>
  <si>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</si>
  <si>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</si>
  <si>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</si>
  <si>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</si>
  <si>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</si>
  <si>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</si>
  <si>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</si>
  <si>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</si>
  <si>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</si>
  <si>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</si>
  <si>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</si>
  <si>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</si>
  <si>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</si>
  <si>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</si>
  <si>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</si>
  <si>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</si>
  <si>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</si>
  <si>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</si>
  <si>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</si>
  <si>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</si>
  <si>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</si>
  <si>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</si>
  <si>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</si>
  <si>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</si>
  <si>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</si>
  <si>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</si>
  <si>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</si>
  <si>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</si>
  <si>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</si>
  <si>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</si>
  <si>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</si>
  <si>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</si>
  <si>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</si>
  <si>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</si>
  <si>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</si>
  <si>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</si>
  <si>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</si>
  <si>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</si>
  <si>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</si>
  <si>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</si>
  <si>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</si>
  <si>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</si>
  <si>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</si>
  <si>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</si>
  <si>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</si>
  <si>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</si>
  <si>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</si>
  <si>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</si>
  <si>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</si>
  <si>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</si>
  <si>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</si>
  <si>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</si>
  <si>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</si>
  <si>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</si>
  <si>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</si>
  <si>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</si>
  <si>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</si>
  <si>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</si>
  <si>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</si>
  <si>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</si>
  <si>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</si>
  <si>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</si>
  <si>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</si>
  <si>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</si>
  <si>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</si>
  <si>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</si>
  <si>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</si>
  <si>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</si>
  <si>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</si>
  <si>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</si>
  <si>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</si>
  <si>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</si>
  <si>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</si>
  <si>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</si>
  <si>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</si>
  <si>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</si>
  <si>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</si>
  <si>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</si>
  <si>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</si>
  <si>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</si>
  <si>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</si>
  <si>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</si>
  <si>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</si>
  <si>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</si>
  <si>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</si>
  <si>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</si>
  <si>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</si>
  <si>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</si>
  <si>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</si>
  <si>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</si>
  <si>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</si>
  <si>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</si>
  <si>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</si>
  <si>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</si>
  <si>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</si>
  <si>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</si>
  <si>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</si>
  <si>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</si>
  <si>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</si>
  <si>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</si>
  <si>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</si>
  <si>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</si>
  <si>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</si>
  <si>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</si>
  <si>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</si>
  <si>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</si>
  <si>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</si>
  <si>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</si>
  <si>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</si>
  <si>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</si>
  <si>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</si>
  <si>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</si>
  <si>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</si>
  <si>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</si>
  <si>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</si>
  <si>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</si>
  <si>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</si>
  <si>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</si>
  <si>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</si>
  <si>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</si>
  <si>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</si>
  <si>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</si>
  <si>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</si>
  <si>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</si>
  <si>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</si>
  <si>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</si>
  <si>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</si>
  <si>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</si>
  <si>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</si>
  <si>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</si>
  <si>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</si>
  <si>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</si>
  <si>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</si>
  <si>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</si>
  <si>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</si>
  <si>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</si>
  <si>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</si>
  <si>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</si>
  <si>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</si>
  <si>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</si>
  <si>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</si>
  <si>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</si>
  <si>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</si>
  <si>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</si>
  <si>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</si>
  <si>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</si>
  <si>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</si>
  <si>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</si>
  <si>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</si>
  <si>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</si>
  <si>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</si>
  <si>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</si>
  <si>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</si>
  <si>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</si>
  <si>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</si>
  <si>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</si>
  <si>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</si>
  <si>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</si>
  <si>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</si>
  <si>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</si>
  <si>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</si>
  <si>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</si>
  <si>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</si>
  <si>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</si>
  <si>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</si>
  <si>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</si>
  <si>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</si>
  <si>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</si>
  <si>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</si>
  <si>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</si>
  <si>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</si>
  <si>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</si>
  <si>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</si>
  <si>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</si>
  <si>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</si>
  <si>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</si>
  <si>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</si>
  <si>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</si>
  <si>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</si>
  <si>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</si>
  <si>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</si>
  <si>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</si>
  <si>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</si>
  <si>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</si>
  <si>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</si>
  <si>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</si>
  <si>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</si>
  <si>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</si>
  <si>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</si>
  <si>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</si>
  <si>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</si>
  <si>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</si>
  <si>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</si>
  <si>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</si>
  <si>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</si>
  <si>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</si>
  <si>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</si>
  <si>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</si>
  <si>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</si>
  <si>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</si>
  <si>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</si>
  <si>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</si>
  <si>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</si>
  <si>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</si>
  <si>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</si>
  <si>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</si>
  <si>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</si>
  <si>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</si>
  <si>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</si>
  <si>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</si>
  <si>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</si>
  <si>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</si>
  <si>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</si>
  <si>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</si>
  <si>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</si>
  <si>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</si>
  <si>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</si>
  <si>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</si>
  <si>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</si>
  <si>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</si>
  <si>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</si>
  <si>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</si>
  <si>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</si>
  <si>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</si>
  <si>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</si>
  <si>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</si>
  <si>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</si>
  <si>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</si>
  <si>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</si>
  <si>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</si>
  <si>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</si>
  <si>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</si>
  <si>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</si>
  <si>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</si>
  <si>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</si>
  <si>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</si>
  <si>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</si>
  <si>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</si>
  <si>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</si>
  <si>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</si>
  <si>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</si>
  <si>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</si>
  <si>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</si>
  <si>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</si>
  <si>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</si>
  <si>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</si>
  <si>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</si>
  <si>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</si>
  <si>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</si>
  <si>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</si>
  <si>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</si>
  <si>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</si>
  <si>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</si>
  <si>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</si>
  <si>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</si>
  <si>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</si>
  <si>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</si>
  <si>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</si>
  <si>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</si>
  <si>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</si>
  <si>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</si>
  <si>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</si>
  <si>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</si>
  <si>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</si>
  <si>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</si>
  <si>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</si>
  <si>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</si>
  <si>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</si>
  <si>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</si>
  <si>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</si>
  <si>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</si>
  <si>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</si>
  <si>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</si>
  <si>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</si>
  <si>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</si>
  <si>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</si>
  <si>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</si>
  <si>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</si>
  <si>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</si>
  <si>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</si>
  <si>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</si>
  <si>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</si>
  <si>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</si>
  <si>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</si>
  <si>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</si>
  <si>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</si>
  <si>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</si>
  <si>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</si>
  <si>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</si>
  <si>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</si>
  <si>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</si>
  <si>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</si>
  <si>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</si>
  <si>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</si>
  <si>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</si>
  <si>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</si>
  <si>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</si>
  <si>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</si>
  <si>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</si>
  <si>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</si>
  <si>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</si>
  <si>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</si>
  <si>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</si>
  <si>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</si>
  <si>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</si>
  <si>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</si>
  <si>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</si>
  <si>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</si>
  <si>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</si>
  <si>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</si>
  <si>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</si>
  <si>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</si>
  <si>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</si>
  <si>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</si>
  <si>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</si>
  <si>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</si>
  <si>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</si>
  <si>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</si>
  <si>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</si>
  <si>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</si>
  <si>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</si>
  <si>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</si>
  <si>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</si>
  <si>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</si>
  <si>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</si>
  <si>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</si>
  <si>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</si>
  <si>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</si>
  <si>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</si>
  <si>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</si>
  <si>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</si>
  <si>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</si>
  <si>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</si>
  <si>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</si>
  <si>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</si>
  <si>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</si>
  <si>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</si>
  <si>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</si>
  <si>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</si>
  <si>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</si>
  <si>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</si>
  <si>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</si>
  <si>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</si>
  <si>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</si>
  <si>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</si>
  <si>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</si>
  <si>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</si>
  <si>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</si>
  <si>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</si>
  <si>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</si>
  <si>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</si>
  <si>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</si>
  <si>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</si>
  <si>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</si>
  <si>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</si>
  <si>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</si>
  <si>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</si>
  <si>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</si>
  <si>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</si>
  <si>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</si>
  <si>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</si>
  <si>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</si>
  <si>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</si>
  <si>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</si>
  <si>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</si>
  <si>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</si>
  <si>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</si>
  <si>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</si>
  <si>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</si>
  <si>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</si>
  <si>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</si>
  <si>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</si>
  <si>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</si>
  <si>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</si>
  <si>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</si>
  <si>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</si>
  <si>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</si>
  <si>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</si>
  <si>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</si>
  <si>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</si>
  <si>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</si>
  <si>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</si>
  <si>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</si>
  <si>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</si>
  <si>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</si>
  <si>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</si>
  <si>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</si>
  <si>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</si>
  <si>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</si>
  <si>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</si>
  <si>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</si>
  <si>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</si>
  <si>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</si>
  <si>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</si>
  <si>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</si>
  <si>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</si>
  <si>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</si>
  <si>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</si>
  <si>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</si>
  <si>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</si>
  <si>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</si>
  <si>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</si>
  <si>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</si>
  <si>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</si>
  <si>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</si>
  <si>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</si>
  <si>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</si>
  <si>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</si>
  <si>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</si>
  <si>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</si>
  <si>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</si>
  <si>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</si>
  <si>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</si>
  <si>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</si>
  <si>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</si>
  <si>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</si>
  <si>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</si>
  <si>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</si>
  <si>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</si>
  <si>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</si>
  <si>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</si>
  <si>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</si>
  <si>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</si>
  <si>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</si>
  <si>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</si>
  <si>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</si>
  <si>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</si>
  <si>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</si>
  <si>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</si>
  <si>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</si>
  <si>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</si>
  <si>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</si>
  <si>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</si>
  <si>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</si>
  <si>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</si>
  <si>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</si>
  <si>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</si>
  <si>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</si>
  <si>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</si>
  <si>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</si>
  <si>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</si>
  <si>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</si>
  <si>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</si>
  <si>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</si>
  <si>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</si>
  <si>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</si>
  <si>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</si>
  <si>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</si>
  <si>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</si>
  <si>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</si>
  <si>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</si>
  <si>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</si>
  <si>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</si>
  <si>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</si>
  <si>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</si>
  <si>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</si>
  <si>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</si>
  <si>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</si>
  <si>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</si>
  <si>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</si>
  <si>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</si>
  <si>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</si>
  <si>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</si>
  <si>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</si>
  <si>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</si>
  <si>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</si>
  <si>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</si>
  <si>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</si>
  <si>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</si>
  <si>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</si>
  <si>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</si>
  <si>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</si>
  <si>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</si>
  <si>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</si>
  <si>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</si>
  <si>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</si>
  <si>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</si>
  <si>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</si>
  <si>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</si>
  <si>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</si>
  <si>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</si>
  <si>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</si>
  <si>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</si>
  <si>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</si>
  <si>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</si>
  <si>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</si>
  <si>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</si>
  <si>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</si>
  <si>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</si>
  <si>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</si>
  <si>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</si>
  <si>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</si>
  <si>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</si>
  <si>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</si>
  <si>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</si>
  <si>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</si>
  <si>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</si>
  <si>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</si>
  <si>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</si>
  <si>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</si>
  <si>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</si>
  <si>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</si>
  <si>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</si>
  <si>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</si>
  <si>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</si>
  <si>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</si>
  <si>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</si>
  <si>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</si>
  <si>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</si>
  <si>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</si>
  <si>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</si>
  <si>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</si>
  <si>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</si>
  <si>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</si>
  <si>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</si>
  <si>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</si>
  <si>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</si>
  <si>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</si>
  <si>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</si>
  <si>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</si>
  <si>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</si>
  <si>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</si>
  <si>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</si>
  <si>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</si>
  <si>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</si>
  <si>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</si>
  <si>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</si>
  <si>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</si>
  <si>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</si>
  <si>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</si>
  <si>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</si>
  <si>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</si>
  <si>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</si>
  <si>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</si>
  <si>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</si>
  <si>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</si>
  <si>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</si>
  <si>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</si>
  <si>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</si>
  <si>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</si>
  <si>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</si>
  <si>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</si>
  <si>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</si>
  <si>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</si>
  <si>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</si>
  <si>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</si>
  <si>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</si>
  <si>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</si>
  <si>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</si>
  <si>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</si>
  <si>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</si>
  <si>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</si>
  <si>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</si>
  <si>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</si>
  <si>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</si>
  <si>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</si>
  <si>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</si>
  <si>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</si>
  <si>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</si>
  <si>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</si>
  <si>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</si>
  <si>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</si>
  <si>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</si>
  <si>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</si>
  <si>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</si>
  <si>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</si>
  <si>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</si>
  <si>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</si>
  <si>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</si>
  <si>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</si>
  <si>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</si>
  <si>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</si>
  <si>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</si>
  <si>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</si>
  <si>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</si>
  <si>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</si>
  <si>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</si>
  <si>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</si>
  <si>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</si>
  <si>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</si>
  <si>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</si>
  <si>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</si>
  <si>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</si>
  <si>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</si>
  <si>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</si>
  <si>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</si>
  <si>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</si>
  <si>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</si>
  <si>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</si>
  <si>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</si>
  <si>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</si>
  <si>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</si>
  <si>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</si>
  <si>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</si>
  <si>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</si>
  <si>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</si>
  <si>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</si>
  <si>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</si>
  <si>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</si>
  <si>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</si>
  <si>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</si>
  <si>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</si>
  <si>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</si>
  <si>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</si>
  <si>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</si>
  <si>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</si>
  <si>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</si>
  <si>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</si>
  <si>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</si>
  <si>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</si>
  <si>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</si>
  <si>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</si>
  <si>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</si>
  <si>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</si>
  <si>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</si>
  <si>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</si>
  <si>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</si>
  <si>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</si>
  <si>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</si>
  <si>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</si>
  <si>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</si>
  <si>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</si>
  <si>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</si>
  <si>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</si>
  <si>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</si>
  <si>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</si>
  <si>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</si>
  <si>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</si>
  <si>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</si>
  <si>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</si>
  <si>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</si>
  <si>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</si>
  <si>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</si>
  <si>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</si>
  <si>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</si>
  <si>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</si>
  <si>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</si>
  <si>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</si>
  <si>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</si>
  <si>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</si>
  <si>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</si>
  <si>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</si>
  <si>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</si>
  <si>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</si>
  <si>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</si>
  <si>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</si>
  <si>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</si>
  <si>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</si>
  <si>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</si>
  <si>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</si>
  <si>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</si>
  <si>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</si>
  <si>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</si>
  <si>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</si>
  <si>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</si>
  <si>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</si>
  <si>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</si>
  <si>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</si>
  <si>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</si>
  <si>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</si>
  <si>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</si>
  <si>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</si>
  <si>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</si>
  <si>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</si>
  <si>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</si>
  <si>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</si>
  <si>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</si>
  <si>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</si>
  <si>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</si>
  <si>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</si>
  <si>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</si>
  <si>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</si>
  <si>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</si>
  <si>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</si>
  <si>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</si>
  <si>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</si>
  <si>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</si>
  <si>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</si>
  <si>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</si>
  <si>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</si>
  <si>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</si>
  <si>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</si>
  <si>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</si>
  <si>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</si>
  <si>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</si>
  <si>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</si>
  <si>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</si>
  <si>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</si>
  <si>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</si>
  <si>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</si>
  <si>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</si>
  <si>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</si>
  <si>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</si>
  <si>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</si>
  <si>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</si>
  <si>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</si>
  <si>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</si>
  <si>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</si>
  <si>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</si>
  <si>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</si>
  <si>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</si>
  <si>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</si>
  <si>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</si>
  <si>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</si>
  <si>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</si>
  <si>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</si>
  <si>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</si>
  <si>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</si>
  <si>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</si>
  <si>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</si>
  <si>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</si>
  <si>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</si>
  <si>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</si>
  <si>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</si>
  <si>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</si>
  <si>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</si>
  <si>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</si>
  <si>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</si>
  <si>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</si>
  <si>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</si>
  <si>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</si>
  <si>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</si>
  <si>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</si>
  <si>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</si>
  <si>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</si>
  <si>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</si>
  <si>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</si>
  <si>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</si>
  <si>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</si>
  <si>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</si>
  <si>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</si>
  <si>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</si>
  <si>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</si>
  <si>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</si>
  <si>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</si>
  <si>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</si>
  <si>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</si>
  <si>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</si>
  <si>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</si>
  <si>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</si>
  <si>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</si>
  <si>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</si>
  <si>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</si>
  <si>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</si>
  <si>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</si>
  <si>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</si>
  <si>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</si>
  <si>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</si>
  <si>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</si>
  <si>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</si>
  <si>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</si>
  <si>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</si>
  <si>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</si>
  <si>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</si>
  <si>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</si>
  <si>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</si>
  <si>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</si>
  <si>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</si>
  <si>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</si>
  <si>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</si>
  <si>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</si>
  <si>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</si>
  <si>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</si>
  <si>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</si>
  <si>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</si>
  <si>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</si>
  <si>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</si>
  <si>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</si>
  <si>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</si>
  <si>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</si>
  <si>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</si>
  <si>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</si>
  <si>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</si>
  <si>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</si>
  <si>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</si>
  <si>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</si>
  <si>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</si>
  <si>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</si>
  <si>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</si>
  <si>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</si>
  <si>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</si>
  <si>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</si>
  <si>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</si>
  <si>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</si>
  <si>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</si>
  <si>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</si>
  <si>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</si>
  <si>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</si>
  <si>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</si>
  <si>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</si>
  <si>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</si>
  <si>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</si>
  <si>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</si>
  <si>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</si>
  <si>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</si>
  <si>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</si>
  <si>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</si>
  <si>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</si>
  <si>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</si>
  <si>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</si>
  <si>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</si>
  <si>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</si>
  <si>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</si>
  <si>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</si>
  <si>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</si>
  <si>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</si>
  <si>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</si>
  <si>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</si>
  <si>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</si>
  <si>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</si>
  <si>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</si>
  <si>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</si>
  <si>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</si>
  <si>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</si>
  <si>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</si>
  <si>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</si>
  <si>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</si>
  <si>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</si>
  <si>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</si>
  <si>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</si>
  <si>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</si>
  <si>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</si>
  <si>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</si>
  <si>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</si>
  <si>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</si>
  <si>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</si>
  <si>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</si>
  <si>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</si>
  <si>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</si>
  <si>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</si>
  <si>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</si>
  <si>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</si>
  <si>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</si>
  <si>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</si>
  <si>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</si>
  <si>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</si>
  <si>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</si>
  <si>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</si>
  <si>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</si>
  <si>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</si>
  <si>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</si>
  <si>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</si>
  <si>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</si>
  <si>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</si>
  <si>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</si>
  <si>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</si>
  <si>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</si>
  <si>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</si>
  <si>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</si>
  <si>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</si>
  <si>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</si>
  <si>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</si>
  <si>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</si>
  <si>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</si>
  <si>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</si>
  <si>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</si>
  <si>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</si>
  <si>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</si>
  <si>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</si>
  <si>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</si>
  <si>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</si>
  <si>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</si>
  <si>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</si>
  <si>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</si>
  <si>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</si>
  <si>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</si>
  <si>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</si>
  <si>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</si>
  <si>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</si>
  <si>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</si>
  <si>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</si>
  <si>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</si>
  <si>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</si>
  <si>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</si>
  <si>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</si>
  <si>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</si>
  <si>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</si>
  <si>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</si>
  <si>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</si>
  <si>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</si>
  <si>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</si>
  <si>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</si>
  <si>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</si>
  <si>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</si>
  <si>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</si>
  <si>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</si>
  <si>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</si>
  <si>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</si>
  <si>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</si>
  <si>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</si>
  <si>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</si>
  <si>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</si>
  <si>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</si>
  <si>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</si>
  <si>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</si>
  <si>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</si>
  <si>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</si>
  <si>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</si>
  <si>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</si>
  <si>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</si>
  <si>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</si>
  <si>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</si>
  <si>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</si>
  <si>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</si>
  <si>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</si>
  <si>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</si>
  <si>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</si>
  <si>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</si>
  <si>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</si>
  <si>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</si>
  <si>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</si>
  <si>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</si>
  <si>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</si>
  <si>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</si>
  <si>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</si>
  <si>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</si>
  <si>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</si>
  <si>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</si>
  <si>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</si>
  <si>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</si>
  <si>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</si>
  <si>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</si>
  <si>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</si>
  <si>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</si>
  <si>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</si>
  <si>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</si>
  <si>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</si>
  <si>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</si>
  <si>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</si>
  <si>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</si>
  <si>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</si>
  <si>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</si>
  <si>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</si>
  <si>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</si>
  <si>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</si>
  <si>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</si>
  <si>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</si>
  <si>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</si>
  <si>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</si>
  <si>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</si>
  <si>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</si>
  <si>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</si>
  <si>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</si>
  <si>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</si>
  <si>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</si>
  <si>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</si>
  <si>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</si>
  <si>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</si>
  <si>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</si>
  <si>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</si>
  <si>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</si>
  <si>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</si>
  <si>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</si>
  <si>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</si>
  <si>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</si>
  <si>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</si>
  <si>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</si>
  <si>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</si>
  <si>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</si>
  <si>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</si>
  <si>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</si>
  <si>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</si>
  <si>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</si>
  <si>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</si>
  <si>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</si>
  <si>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</si>
  <si>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</si>
  <si>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</si>
  <si>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</si>
  <si>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</si>
  <si>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</si>
  <si>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</si>
  <si>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</si>
  <si>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</si>
  <si>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</si>
  <si>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</si>
  <si>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</si>
  <si>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</si>
  <si>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</si>
  <si>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</si>
  <si>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</si>
  <si>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</si>
  <si>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</si>
  <si>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</si>
  <si>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</si>
  <si>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</si>
  <si>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</si>
  <si>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</si>
  <si>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</si>
  <si>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</si>
  <si>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</si>
  <si>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</si>
  <si>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</si>
  <si>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</si>
  <si>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</si>
  <si>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</si>
  <si>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</si>
  <si>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</si>
  <si>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</si>
  <si>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</si>
  <si>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</si>
  <si>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</si>
  <si>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</si>
  <si>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</si>
  <si>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</si>
  <si>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</si>
  <si>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</si>
  <si>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</si>
  <si>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</si>
  <si>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</si>
  <si>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</si>
  <si>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</si>
  <si>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</si>
  <si>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</si>
  <si>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</si>
  <si>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</si>
  <si>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</si>
  <si>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</si>
  <si>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</si>
  <si>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</si>
  <si>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</si>
  <si>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</si>
  <si>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</si>
  <si>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</si>
  <si>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</si>
  <si>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</si>
  <si>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</si>
  <si>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</si>
  <si>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</si>
  <si>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</si>
  <si>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</si>
  <si>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</si>
  <si>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</si>
  <si>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</si>
  <si>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</si>
  <si>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</si>
  <si>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</si>
  <si>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</si>
  <si>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</si>
  <si>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</si>
  <si>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</si>
  <si>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</si>
  <si>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</si>
  <si>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</si>
  <si>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</si>
  <si>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</si>
  <si>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</si>
  <si>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</si>
  <si>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</si>
  <si>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</si>
  <si>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</si>
  <si>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</si>
  <si>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</si>
  <si>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</si>
  <si>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</si>
  <si>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</si>
  <si>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</si>
  <si>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</si>
  <si>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</si>
  <si>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</si>
  <si>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</si>
  <si>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</si>
  <si>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</si>
  <si>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</si>
  <si>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</si>
  <si>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</si>
  <si>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</si>
  <si>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</si>
  <si>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</si>
  <si>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</si>
  <si>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</si>
  <si>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</si>
  <si>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</si>
  <si>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</si>
  <si>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</si>
  <si>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</si>
  <si>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</si>
  <si>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</si>
  <si>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</si>
  <si>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</si>
  <si>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</si>
  <si>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</si>
  <si>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</si>
  <si>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</si>
  <si>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</si>
  <si>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</si>
  <si>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</si>
  <si>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</si>
  <si>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</si>
  <si>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</si>
  <si>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</si>
  <si>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</si>
  <si>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</si>
  <si>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</si>
  <si>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</si>
  <si>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</si>
  <si>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</si>
  <si>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</si>
  <si>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</si>
  <si>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</si>
  <si>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</si>
  <si>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</si>
  <si>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</si>
  <si>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</si>
  <si>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</si>
  <si>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</si>
  <si>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</si>
  <si>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</si>
  <si>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</si>
  <si>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</si>
  <si>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</si>
  <si>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</si>
  <si>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</si>
  <si>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</si>
  <si>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</si>
  <si>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</si>
  <si>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</si>
  <si>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</si>
  <si>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</si>
  <si>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</si>
  <si>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</si>
  <si>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</si>
  <si>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</si>
  <si>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</si>
  <si>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</si>
  <si>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</si>
  <si>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</si>
  <si>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</si>
  <si>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</si>
  <si>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</si>
  <si>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</si>
  <si>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</si>
  <si>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</si>
  <si>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</si>
  <si>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</si>
  <si>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</si>
  <si>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</si>
  <si>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</si>
  <si>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</si>
  <si>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</si>
  <si>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</si>
  <si>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</si>
  <si>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</si>
  <si>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</si>
  <si>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</si>
  <si>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</si>
  <si>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</si>
  <si>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</si>
  <si>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</si>
  <si>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</si>
  <si>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</si>
  <si>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</si>
  <si>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</si>
  <si>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</si>
  <si>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</si>
  <si>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</si>
  <si>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</si>
  <si>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</si>
  <si>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</si>
  <si>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</si>
  <si>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</si>
  <si>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</si>
  <si>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</si>
  <si>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</si>
  <si>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</si>
  <si>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</si>
  <si>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</si>
  <si>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</si>
  <si>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</si>
  <si>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</si>
  <si>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</si>
  <si>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</si>
  <si>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</si>
  <si>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</si>
  <si>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</si>
  <si>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</si>
  <si>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</si>
  <si>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</si>
  <si>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</si>
  <si>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</si>
  <si>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</si>
  <si>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</si>
  <si>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</si>
  <si>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</si>
  <si>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</si>
  <si>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</si>
  <si>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</si>
  <si>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</si>
  <si>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</si>
  <si>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</si>
  <si>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</si>
  <si>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</si>
  <si>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</si>
  <si>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</si>
  <si>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</si>
  <si>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</si>
  <si>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</si>
  <si>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</si>
  <si>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</si>
  <si>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</si>
  <si>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</si>
  <si>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</si>
  <si>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</si>
  <si>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</si>
  <si>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</si>
  <si>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</si>
  <si>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</si>
  <si>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</si>
  <si>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</si>
  <si>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</si>
  <si>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</si>
  <si>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</si>
  <si>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</si>
  <si>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</si>
  <si>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</si>
  <si>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</si>
  <si>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</si>
  <si>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</si>
  <si>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</si>
  <si>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</si>
  <si>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</si>
  <si>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</si>
  <si>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</si>
  <si>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</si>
  <si>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</si>
  <si>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</si>
  <si>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</si>
  <si>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</si>
  <si>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</si>
  <si>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</si>
  <si>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</si>
  <si>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</si>
  <si>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</si>
  <si>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</si>
  <si>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</si>
  <si>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</si>
  <si>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</si>
  <si>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</si>
  <si>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</si>
  <si>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</si>
  <si>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</si>
  <si>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</si>
  <si>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</si>
  <si>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</si>
  <si>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</si>
  <si>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</si>
  <si>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</si>
  <si>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</si>
  <si>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</si>
  <si>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</si>
  <si>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</si>
  <si>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</si>
  <si>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</si>
  <si>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</si>
  <si>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</si>
  <si>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</si>
  <si>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</si>
  <si>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</si>
  <si>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</si>
  <si>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</si>
  <si>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</si>
  <si>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</si>
  <si>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</si>
  <si>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</si>
  <si>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</si>
  <si>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</si>
  <si>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</si>
  <si>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</si>
  <si>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</si>
  <si>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</si>
  <si>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</si>
  <si>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</si>
  <si>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</si>
  <si>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</si>
  <si>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</si>
  <si>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</si>
  <si>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</si>
  <si>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</si>
  <si>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</si>
  <si>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</si>
  <si>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</si>
  <si>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</si>
  <si>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</si>
  <si>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</si>
  <si>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</si>
  <si>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</si>
  <si>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</si>
  <si>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</si>
  <si>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</si>
  <si>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</si>
  <si>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</si>
  <si>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</si>
  <si>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</si>
  <si>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</si>
  <si>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</si>
  <si>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</si>
  <si>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</si>
  <si>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</si>
  <si>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</si>
  <si>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</si>
  <si>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</si>
  <si>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</si>
  <si>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</si>
  <si>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</si>
  <si>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</si>
  <si>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</si>
  <si>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</si>
  <si>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</si>
  <si>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</si>
  <si>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</si>
  <si>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</si>
  <si>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</si>
  <si>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</si>
  <si>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</si>
  <si>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</si>
  <si>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</si>
  <si>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</si>
  <si>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</si>
  <si>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</si>
  <si>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</si>
  <si>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</si>
  <si>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</si>
  <si>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</si>
  <si>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</si>
  <si>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</si>
  <si>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</si>
  <si>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</si>
  <si>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</si>
  <si>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</si>
  <si>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</si>
  <si>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</si>
  <si>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</si>
  <si>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</si>
  <si>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</si>
  <si>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</si>
  <si>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</si>
  <si>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</si>
  <si>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</si>
  <si>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</si>
  <si>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</si>
  <si>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</si>
  <si>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</si>
  <si>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</si>
  <si>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</si>
  <si>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</si>
  <si>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</si>
  <si>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</si>
  <si>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</si>
  <si>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</si>
  <si>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</si>
  <si>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</si>
  <si>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</si>
  <si>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</si>
  <si>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</si>
  <si>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</si>
  <si>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</si>
  <si>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</si>
  <si>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</si>
  <si>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</si>
  <si>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</si>
  <si>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</si>
  <si>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</si>
  <si>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</si>
  <si>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</si>
  <si>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</si>
  <si>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</si>
  <si>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</si>
  <si>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</si>
  <si>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</si>
  <si>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</si>
  <si>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</si>
  <si>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</si>
  <si>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</si>
  <si>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</si>
  <si>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</si>
  <si>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</si>
  <si>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</si>
  <si>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</si>
  <si>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</si>
  <si>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</si>
  <si>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</si>
  <si>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</si>
  <si>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</si>
  <si>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</si>
  <si>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</si>
  <si>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</si>
  <si>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</si>
  <si>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</si>
  <si>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</si>
  <si>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</si>
  <si>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</si>
  <si>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</si>
  <si>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</si>
  <si>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</si>
  <si>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</si>
  <si>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</si>
  <si>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</si>
  <si>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</si>
  <si>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</si>
  <si>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</si>
  <si>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</si>
  <si>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</si>
  <si>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</si>
  <si>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</si>
  <si>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</si>
  <si>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</si>
  <si>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</si>
  <si>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</si>
  <si>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</si>
  <si>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</si>
  <si>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</si>
  <si>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</si>
  <si>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</si>
  <si>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</si>
  <si>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</si>
  <si>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</si>
  <si>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</si>
  <si>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</si>
  <si>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</si>
  <si>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</si>
  <si>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</si>
  <si>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</si>
  <si>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</si>
  <si>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</si>
  <si>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</si>
  <si>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</si>
  <si>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</si>
  <si>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</si>
  <si>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</si>
  <si>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</si>
  <si>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</si>
  <si>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</si>
  <si>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</si>
  <si>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</si>
  <si>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</si>
  <si>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</si>
  <si>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</si>
  <si>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</si>
  <si>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</si>
  <si>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</si>
  <si>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</si>
  <si>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</si>
  <si>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</si>
  <si>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</si>
  <si>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</si>
  <si>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</si>
  <si>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</si>
  <si>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</si>
  <si>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</si>
  <si>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</si>
  <si>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</si>
  <si>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</si>
  <si>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</si>
  <si>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</si>
  <si>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</si>
  <si>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</si>
  <si>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</si>
  <si>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</si>
  <si>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</si>
  <si>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</si>
  <si>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</si>
  <si>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</si>
  <si>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</si>
  <si>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</si>
  <si>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</si>
  <si>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</si>
  <si>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</si>
  <si>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</si>
  <si>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</si>
  <si>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</si>
  <si>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</si>
  <si>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</si>
  <si>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</si>
  <si>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</si>
  <si>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</si>
  <si>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</si>
  <si>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</si>
  <si>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</si>
  <si>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</si>
  <si>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</si>
  <si>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</si>
  <si>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</si>
  <si>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</si>
  <si>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</si>
  <si>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</si>
  <si>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</si>
  <si>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</si>
  <si>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</si>
  <si>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</si>
  <si>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</si>
  <si>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</si>
  <si>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</si>
  <si>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</si>
  <si>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</si>
  <si>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</si>
  <si>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</si>
  <si>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</si>
  <si>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</si>
  <si>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</si>
  <si>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</si>
  <si>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</si>
  <si>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</si>
  <si>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</si>
  <si>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</si>
  <si>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</si>
  <si>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</si>
  <si>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</si>
  <si>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</si>
  <si>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</si>
  <si>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</si>
  <si>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</si>
  <si>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</si>
  <si>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</si>
  <si>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</si>
  <si>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</si>
  <si>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</si>
  <si>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</si>
  <si>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</si>
  <si>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</si>
  <si>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</si>
  <si>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</si>
  <si>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</si>
  <si>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</si>
  <si>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</si>
  <si>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</si>
  <si>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</si>
  <si>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</si>
  <si>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</si>
  <si>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</si>
  <si>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</si>
  <si>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</si>
  <si>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</si>
  <si>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</si>
  <si>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</si>
  <si>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</si>
  <si>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</si>
  <si>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</si>
  <si>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</si>
  <si>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</si>
  <si>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</si>
  <si>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</si>
  <si>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</si>
  <si>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</si>
  <si>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</si>
  <si>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</si>
  <si>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</si>
  <si>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</si>
  <si>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</si>
  <si>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</si>
  <si>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</si>
  <si>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</si>
  <si>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</si>
  <si>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</si>
  <si>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</si>
  <si>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</si>
  <si>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</si>
  <si>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</si>
  <si>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</si>
  <si>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</si>
  <si>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</si>
  <si>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</si>
  <si>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</si>
  <si>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</si>
  <si>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</si>
  <si>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</si>
  <si>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</si>
  <si>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</si>
  <si>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</si>
  <si>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</si>
  <si>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</si>
  <si>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</si>
  <si>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</si>
  <si>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</si>
  <si>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</si>
  <si>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</si>
  <si>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</si>
  <si>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</si>
  <si>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</si>
  <si>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</si>
  <si>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</si>
  <si>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</si>
  <si>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</si>
  <si>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</si>
  <si>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</si>
  <si>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</si>
  <si>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</si>
  <si>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</si>
  <si>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</si>
  <si>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</si>
  <si>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</si>
  <si>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</si>
  <si>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</si>
  <si>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</si>
  <si>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</si>
  <si>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</si>
  <si>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</si>
  <si>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</si>
  <si>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</si>
  <si>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</si>
  <si>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</si>
  <si>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</si>
  <si>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</si>
  <si>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</si>
  <si>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</si>
  <si>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</si>
  <si>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</si>
  <si>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</si>
  <si>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</si>
  <si>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</si>
  <si>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</si>
  <si>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</si>
  <si>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</si>
  <si>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</si>
  <si>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</si>
  <si>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</si>
  <si>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</si>
  <si>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</si>
  <si>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</si>
  <si>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</si>
  <si>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</si>
  <si>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</si>
  <si>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</si>
  <si>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</si>
  <si>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</si>
  <si>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</si>
  <si>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</si>
  <si>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</si>
  <si>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</si>
  <si>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</si>
  <si>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</si>
  <si>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</si>
  <si>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</si>
  <si>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</si>
  <si>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</si>
  <si>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</si>
  <si>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</si>
  <si>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</si>
  <si>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</si>
  <si>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</si>
  <si>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</si>
  <si>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</si>
  <si>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</si>
  <si>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</si>
  <si>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</si>
  <si>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</si>
  <si>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</si>
  <si>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</si>
  <si>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</si>
  <si>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</si>
  <si>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</si>
  <si>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</si>
  <si>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</si>
  <si>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</si>
  <si>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</si>
  <si>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</si>
  <si>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</si>
  <si>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</si>
  <si>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</si>
  <si>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</si>
  <si>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</si>
  <si>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</si>
  <si>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</si>
  <si>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</si>
  <si>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</si>
  <si>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</si>
  <si>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</si>
  <si>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</si>
  <si>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</si>
  <si>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</si>
  <si>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</si>
  <si>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</si>
  <si>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</si>
  <si>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</si>
  <si>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</si>
  <si>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</si>
  <si>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</si>
  <si>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</si>
  <si>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</si>
  <si>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</si>
  <si>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</si>
  <si>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</si>
  <si>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</si>
  <si>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</si>
  <si>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</si>
  <si>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</si>
  <si>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</si>
  <si>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</si>
  <si>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</si>
  <si>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</si>
  <si>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</si>
  <si>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</si>
  <si>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</si>
  <si>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</si>
  <si>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</si>
  <si>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</si>
  <si>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</si>
  <si>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</si>
  <si>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</si>
  <si>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</si>
  <si>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</si>
  <si>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</si>
  <si>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</si>
  <si>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</si>
  <si>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</si>
  <si>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</si>
  <si>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</si>
  <si>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</si>
  <si>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</si>
  <si>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</si>
  <si>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</si>
  <si>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</si>
  <si>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</si>
  <si>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</si>
  <si>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</si>
  <si>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</si>
  <si>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</si>
  <si>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</si>
  <si>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</si>
  <si>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</si>
  <si>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</si>
  <si>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</si>
  <si>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</si>
  <si>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</si>
  <si>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</si>
  <si>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</si>
  <si>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</si>
  <si>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</si>
  <si>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</si>
  <si>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</si>
  <si>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</si>
  <si>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</si>
  <si>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</si>
  <si>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</si>
  <si>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</si>
  <si>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</si>
  <si>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</si>
  <si>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</si>
  <si>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</si>
  <si>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</si>
  <si>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</si>
  <si>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</si>
  <si>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</si>
  <si>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</si>
  <si>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</si>
  <si>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</si>
  <si>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</si>
  <si>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</si>
  <si>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</si>
  <si>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</si>
  <si>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</si>
  <si>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</si>
  <si>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</si>
  <si>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</si>
  <si>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</si>
  <si>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</si>
  <si>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</si>
  <si>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</si>
  <si>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</si>
  <si>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</si>
  <si>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</si>
  <si>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</si>
  <si>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</si>
  <si>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</si>
  <si>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</si>
  <si>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</si>
  <si>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</si>
  <si>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</si>
  <si>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</si>
  <si>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</si>
  <si>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</si>
  <si>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</si>
  <si>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</si>
  <si>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</si>
  <si>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</si>
  <si>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</si>
  <si>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</si>
  <si>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</si>
  <si>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</si>
  <si>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</si>
  <si>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</si>
  <si>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</si>
  <si>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</si>
  <si>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</si>
  <si>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</si>
  <si>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</si>
  <si>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</si>
  <si>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</si>
  <si>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</si>
  <si>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</si>
  <si>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</si>
  <si>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</si>
  <si>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</si>
  <si>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</si>
  <si>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</si>
  <si>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</si>
  <si>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</si>
  <si>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</si>
  <si>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</si>
  <si>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</si>
  <si>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</si>
  <si>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</si>
  <si>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</si>
  <si>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</si>
  <si>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</si>
  <si>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</si>
  <si>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</si>
  <si>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</si>
  <si>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</si>
  <si>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</si>
  <si>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</si>
  <si>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</si>
  <si>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</si>
  <si>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</si>
  <si>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</si>
  <si>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</si>
  <si>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</si>
  <si>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</si>
  <si>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</si>
  <si>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</si>
  <si>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</si>
  <si>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</si>
  <si>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</si>
  <si>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</si>
  <si>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</si>
  <si>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</si>
  <si>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</si>
  <si>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</si>
  <si>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</si>
  <si>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</si>
  <si>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</si>
  <si>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</si>
  <si>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</si>
  <si>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</si>
  <si>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</si>
  <si>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</si>
  <si>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</si>
  <si>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</si>
  <si>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</si>
  <si>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</si>
  <si>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</si>
  <si>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</si>
  <si>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</si>
  <si>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</si>
  <si>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</si>
  <si>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</si>
  <si>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</si>
  <si>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</si>
  <si>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</si>
  <si>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</si>
  <si>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</si>
  <si>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</si>
  <si>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</si>
  <si>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</si>
  <si>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</si>
  <si>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</si>
  <si>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</si>
  <si>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</si>
  <si>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</si>
  <si>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</si>
  <si>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</si>
  <si>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</si>
  <si>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</si>
  <si>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</si>
  <si>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</si>
  <si>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</si>
  <si>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</si>
  <si>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</si>
  <si>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</si>
  <si>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</si>
  <si>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</si>
  <si>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</si>
  <si>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</si>
  <si>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</si>
  <si>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</si>
  <si>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</si>
  <si>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</si>
  <si>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</si>
  <si>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</si>
  <si>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</si>
  <si>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</si>
  <si>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</si>
  <si>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</si>
  <si>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</si>
  <si>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</si>
  <si>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</si>
  <si>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</si>
  <si>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</si>
  <si>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</si>
  <si>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</si>
  <si>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</si>
  <si>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</si>
  <si>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</si>
  <si>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</si>
  <si>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</si>
  <si>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</si>
  <si>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</si>
  <si>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</si>
  <si>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</si>
  <si>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</si>
  <si>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</si>
  <si>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</si>
  <si>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</si>
  <si>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</si>
  <si>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</si>
  <si>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</si>
  <si>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</si>
  <si>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</si>
  <si>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</si>
  <si>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</si>
  <si>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</si>
  <si>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</si>
  <si>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</si>
  <si>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</si>
  <si>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</si>
  <si>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</si>
  <si>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</si>
  <si>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</si>
  <si>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</si>
  <si>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</si>
  <si>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</si>
  <si>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</si>
  <si>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</si>
  <si>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</si>
  <si>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</si>
  <si>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</si>
  <si>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</si>
  <si>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</si>
  <si>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</si>
  <si>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</si>
  <si>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</si>
  <si>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</si>
  <si>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</si>
  <si>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</si>
  <si>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</si>
  <si>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</si>
  <si>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</si>
  <si>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</si>
  <si>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</si>
  <si>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</si>
  <si>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</si>
  <si>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</si>
  <si>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</si>
  <si>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</si>
  <si>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</si>
  <si>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</si>
  <si>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</si>
  <si>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</si>
  <si>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</si>
  <si>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</si>
  <si>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</si>
  <si>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</si>
  <si>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</si>
  <si>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</si>
  <si>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</si>
  <si>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</si>
  <si>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</si>
  <si>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</si>
  <si>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</si>
  <si>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</si>
  <si>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</si>
  <si>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</si>
  <si>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</si>
  <si>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</si>
  <si>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</si>
  <si>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</si>
  <si>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</si>
  <si>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</si>
  <si>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</si>
  <si>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</si>
  <si>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</si>
  <si>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</si>
  <si>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</si>
  <si>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</si>
  <si>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</si>
  <si>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</si>
  <si>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</si>
  <si>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</si>
  <si>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</si>
  <si>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</si>
  <si>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</si>
  <si>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</si>
  <si>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</si>
  <si>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</si>
  <si>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</si>
  <si>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</si>
  <si>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</si>
  <si>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</si>
  <si>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</si>
  <si>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</si>
  <si>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</si>
  <si>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</si>
  <si>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</si>
  <si>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</si>
  <si>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</si>
  <si>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</si>
  <si>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</si>
  <si>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</si>
  <si>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</si>
  <si>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</si>
  <si>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</si>
  <si>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</si>
  <si>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</si>
  <si>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</si>
  <si>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</si>
  <si>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</si>
  <si>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</si>
  <si>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</si>
  <si>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</si>
  <si>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</si>
  <si>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</si>
  <si>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</si>
  <si>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</si>
  <si>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</si>
  <si>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</si>
  <si>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</si>
  <si>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</si>
  <si>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</si>
  <si>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</si>
  <si>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</si>
  <si>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</si>
  <si>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</si>
  <si>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</si>
  <si>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</si>
  <si>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</si>
  <si>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</si>
  <si>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</si>
  <si>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</si>
  <si>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</si>
  <si>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</si>
  <si>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</si>
  <si>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</si>
  <si>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</si>
  <si>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</si>
  <si>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</si>
  <si>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</si>
  <si>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</si>
  <si>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</si>
  <si>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</si>
  <si>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</si>
  <si>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</si>
  <si>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</si>
  <si>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</si>
  <si>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</si>
  <si>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</si>
  <si>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</si>
  <si>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</si>
  <si>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</si>
  <si>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</si>
  <si>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</si>
  <si>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</si>
  <si>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</si>
  <si>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</si>
  <si>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</si>
  <si>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</si>
  <si>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</si>
  <si>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</si>
  <si>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</si>
  <si>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</si>
  <si>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</si>
  <si>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</si>
  <si>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</si>
  <si>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</si>
  <si>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</si>
  <si>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</si>
  <si>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</si>
  <si>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</si>
  <si>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</si>
  <si>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</si>
  <si>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</si>
  <si>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</si>
  <si>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</si>
  <si>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</si>
  <si>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</si>
  <si>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</si>
  <si>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</si>
  <si>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</si>
  <si>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</si>
  <si>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</si>
  <si>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</si>
  <si>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</si>
  <si>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</si>
  <si>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</si>
  <si>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</si>
  <si>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</si>
  <si>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</si>
  <si>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</si>
  <si>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</si>
  <si>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</si>
  <si>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</si>
  <si>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</si>
  <si>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</si>
  <si>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</si>
  <si>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</si>
  <si>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</si>
  <si>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</si>
  <si>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</si>
  <si>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</si>
  <si>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</si>
  <si>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</si>
  <si>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</si>
  <si>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</si>
  <si>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</si>
  <si>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</si>
  <si>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</si>
  <si>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</si>
  <si>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</si>
  <si>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</si>
  <si>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</si>
  <si>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</si>
  <si>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</si>
  <si>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</si>
  <si>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</si>
  <si>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</si>
  <si>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</si>
  <si>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</si>
  <si>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</si>
  <si>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</si>
  <si>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</si>
  <si>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</si>
  <si>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</si>
  <si>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</si>
  <si>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</si>
  <si>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</si>
  <si>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</si>
  <si>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</si>
  <si>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</si>
  <si>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</si>
  <si>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</si>
  <si>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</si>
  <si>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</si>
  <si>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</si>
  <si>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</si>
  <si>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</si>
  <si>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</si>
  <si>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</si>
  <si>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</si>
  <si>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</si>
  <si>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</si>
  <si>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</si>
  <si>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</si>
  <si>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</si>
  <si>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</si>
  <si>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</si>
  <si>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</si>
  <si>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</si>
  <si>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</si>
  <si>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</si>
  <si>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</si>
  <si>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</si>
  <si>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</si>
  <si>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</si>
  <si>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</si>
  <si>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</si>
  <si>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</si>
  <si>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</si>
  <si>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</si>
  <si>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</si>
  <si>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</si>
  <si>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</si>
  <si>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</si>
  <si>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</si>
  <si>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</si>
  <si>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</si>
  <si>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</si>
  <si>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</si>
  <si>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</si>
  <si>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</si>
  <si>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</si>
  <si>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</si>
  <si>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</si>
  <si>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</si>
  <si>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</si>
  <si>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</si>
  <si>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</si>
  <si>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</si>
  <si>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</si>
  <si>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</si>
  <si>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</si>
  <si>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</si>
  <si>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</si>
  <si>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</si>
  <si>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</si>
  <si>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</si>
  <si>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</si>
  <si>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</si>
  <si>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</si>
  <si>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</si>
  <si>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</si>
  <si>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</si>
  <si>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</si>
  <si>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</si>
  <si>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</si>
  <si>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</si>
  <si>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</si>
  <si>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</si>
  <si>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</si>
  <si>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</si>
  <si>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</si>
  <si>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</si>
  <si>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</si>
  <si>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</si>
  <si>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</si>
  <si>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</si>
  <si>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</si>
  <si>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</si>
  <si>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</si>
  <si>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</si>
  <si>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</si>
  <si>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</si>
  <si>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</si>
  <si>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</si>
  <si>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</si>
  <si>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</si>
  <si>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</si>
  <si>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</si>
  <si>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</si>
  <si>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</si>
  <si>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</si>
  <si>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</si>
  <si>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</si>
  <si>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</si>
  <si>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</si>
  <si>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</si>
  <si>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</si>
  <si>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</si>
  <si>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</si>
  <si>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</si>
  <si>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</si>
  <si>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</si>
  <si>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</si>
  <si>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</si>
  <si>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</si>
  <si>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</si>
  <si>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</si>
  <si>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</si>
  <si>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</si>
  <si>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</si>
  <si>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</si>
  <si>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</si>
  <si>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</si>
  <si>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</si>
  <si>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</si>
  <si>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</si>
  <si>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</si>
  <si>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</si>
  <si>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</si>
  <si>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</si>
  <si>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</si>
  <si>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</si>
  <si>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</si>
  <si>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</si>
  <si>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</si>
  <si>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</si>
  <si>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</si>
  <si>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</si>
  <si>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</si>
  <si>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</si>
  <si>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</si>
  <si>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</si>
  <si>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</si>
  <si>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</si>
  <si>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</si>
  <si>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</si>
  <si>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</si>
  <si>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</si>
  <si>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</si>
  <si>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</si>
  <si>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</si>
  <si>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</si>
  <si>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</si>
  <si>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</si>
  <si>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</si>
  <si>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</si>
  <si>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</si>
  <si>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</si>
  <si>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</si>
  <si>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</si>
  <si>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</si>
  <si>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</si>
  <si>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</si>
  <si>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</si>
  <si>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</si>
  <si>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</si>
  <si>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</si>
  <si>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</si>
  <si>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</si>
  <si>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</si>
  <si>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</si>
  <si>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</si>
  <si>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</si>
  <si>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</si>
  <si>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</si>
  <si>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</si>
  <si>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</si>
  <si>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</si>
  <si>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</si>
  <si>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</si>
  <si>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</si>
  <si>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</si>
  <si>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</si>
  <si>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</si>
  <si>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</si>
  <si>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</si>
  <si>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</si>
  <si>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</si>
  <si>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</si>
  <si>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</si>
  <si>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</si>
  <si>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</si>
  <si>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</si>
  <si>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</si>
  <si>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</si>
  <si>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</si>
  <si>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</si>
  <si>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</si>
  <si>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</si>
  <si>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</si>
  <si>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</si>
  <si>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</si>
  <si>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</si>
  <si>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</si>
  <si>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</si>
  <si>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</si>
  <si>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</si>
  <si>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</si>
  <si>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</si>
  <si>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</si>
  <si>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</si>
  <si>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</si>
  <si>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</si>
  <si>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</si>
  <si>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</si>
  <si>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</si>
  <si>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</si>
  <si>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</si>
  <si>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</si>
  <si>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</si>
  <si>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</si>
  <si>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</si>
  <si>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</si>
  <si>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</si>
  <si>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</si>
  <si>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</si>
  <si>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</si>
  <si>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</si>
  <si>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</si>
  <si>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</si>
  <si>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</si>
  <si>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</si>
  <si>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</si>
  <si>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</si>
  <si>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</si>
  <si>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</si>
  <si>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</si>
  <si>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</si>
  <si>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</si>
  <si>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</si>
  <si>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</si>
  <si>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</si>
  <si>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</si>
  <si>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</si>
  <si>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</si>
  <si>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</si>
  <si>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</si>
  <si>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</si>
  <si>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</si>
  <si>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</si>
  <si>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</si>
  <si>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</si>
  <si>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</si>
  <si>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</si>
  <si>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</si>
  <si>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</si>
  <si>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</si>
  <si>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</si>
  <si>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</si>
  <si>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</si>
  <si>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</si>
  <si>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</si>
  <si>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</si>
  <si>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</si>
  <si>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</si>
  <si>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</si>
  <si>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</si>
  <si>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</si>
  <si>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</si>
  <si>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</si>
  <si>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</si>
  <si>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</si>
  <si>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</si>
  <si>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</si>
  <si>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</si>
  <si>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</si>
  <si>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</si>
  <si>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</si>
  <si>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</si>
  <si>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</si>
  <si>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</si>
  <si>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</si>
  <si>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</si>
  <si>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</si>
  <si>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</si>
  <si>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</si>
  <si>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</si>
  <si>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</si>
  <si>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</si>
  <si>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</si>
  <si>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</si>
  <si>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</si>
  <si>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</si>
  <si>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</si>
  <si>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</si>
  <si>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</si>
  <si>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</si>
  <si>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</si>
  <si>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</si>
  <si>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</si>
  <si>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</si>
  <si>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</si>
  <si>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</si>
  <si>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</si>
  <si>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</si>
  <si>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</si>
  <si>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</si>
  <si>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</si>
  <si>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</si>
  <si>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</si>
  <si>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</si>
  <si>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</si>
  <si>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</si>
  <si>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</si>
  <si>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</si>
  <si>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</si>
  <si>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</si>
  <si>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</si>
  <si>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</si>
  <si>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</si>
  <si>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</si>
  <si>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</si>
  <si>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</si>
  <si>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</si>
  <si>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</si>
  <si>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</si>
  <si>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</si>
  <si>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</si>
  <si>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</si>
  <si>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</si>
  <si>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</si>
  <si>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</si>
  <si>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</si>
  <si>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</si>
  <si>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</si>
  <si>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</si>
  <si>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</si>
  <si>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</si>
  <si>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</si>
  <si>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</si>
  <si>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</si>
  <si>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</si>
  <si>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</si>
  <si>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</si>
  <si>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</si>
  <si>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</si>
  <si>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</si>
  <si>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</si>
  <si>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</si>
  <si>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</si>
  <si>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</si>
  <si>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</si>
  <si>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</si>
  <si>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</si>
  <si>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</si>
  <si>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</si>
  <si>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</si>
  <si>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</si>
  <si>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</si>
  <si>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</si>
  <si>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</si>
  <si>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</si>
  <si>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</si>
  <si>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</si>
  <si>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</si>
  <si>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</si>
  <si>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</si>
  <si>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</si>
  <si>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</si>
  <si>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</si>
  <si>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</si>
  <si>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</si>
  <si>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</si>
  <si>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</si>
  <si>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</si>
  <si>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</si>
  <si>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</si>
  <si>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</si>
  <si>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</si>
  <si>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</si>
  <si>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</si>
  <si>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</si>
  <si>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</si>
  <si>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</si>
  <si>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</si>
  <si>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</si>
  <si>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</si>
  <si>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</si>
  <si>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</si>
  <si>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</si>
  <si>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</si>
  <si>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</si>
  <si>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</si>
  <si>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</si>
  <si>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</si>
  <si>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</si>
  <si>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</si>
  <si>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</si>
  <si>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</si>
  <si>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</si>
  <si>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</si>
  <si>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</si>
  <si>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</si>
  <si>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</si>
  <si>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</si>
  <si>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</si>
  <si>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</si>
  <si>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</si>
  <si>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</si>
  <si>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</si>
  <si>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</si>
  <si>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</si>
  <si>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</si>
  <si>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</si>
  <si>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</si>
  <si>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</si>
  <si>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</si>
  <si>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</si>
  <si>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</si>
  <si>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</si>
  <si>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</si>
  <si>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</si>
  <si>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</si>
  <si>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</si>
  <si>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</si>
  <si>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</si>
  <si>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</si>
  <si>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</si>
  <si>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</si>
  <si>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</si>
  <si>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</si>
  <si>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</si>
  <si>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</si>
  <si>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</si>
  <si>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</si>
  <si>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</si>
  <si>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</si>
  <si>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</si>
  <si>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</si>
  <si>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</si>
  <si>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</si>
  <si>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</si>
  <si>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</si>
  <si>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</si>
  <si>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</si>
  <si>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</si>
  <si>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</si>
  <si>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</si>
  <si>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</si>
  <si>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</si>
  <si>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</si>
  <si>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</si>
  <si>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</si>
  <si>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</si>
  <si>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</si>
  <si>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</si>
  <si>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</si>
  <si>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</si>
  <si>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</si>
  <si>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</si>
  <si>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</si>
  <si>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</si>
  <si>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</si>
  <si>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</si>
  <si>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</si>
  <si>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</si>
  <si>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</si>
  <si>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</si>
  <si>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</si>
  <si>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</si>
  <si>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</si>
  <si>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</si>
  <si>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</si>
  <si>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</si>
  <si>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</si>
  <si>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</si>
  <si>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</si>
  <si>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</si>
  <si>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</si>
  <si>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</si>
  <si>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</si>
  <si>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</si>
  <si>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</si>
  <si>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</si>
  <si>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</si>
  <si>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</si>
  <si>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</si>
  <si>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</si>
  <si>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</si>
  <si>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</si>
  <si>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</si>
  <si>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</si>
  <si>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</si>
  <si>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</si>
  <si>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</si>
  <si>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</si>
  <si>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</si>
  <si>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</si>
  <si>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</si>
  <si>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</si>
  <si>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</si>
  <si>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</si>
  <si>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</si>
  <si>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</si>
  <si>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</si>
  <si>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</si>
  <si>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</si>
  <si>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</si>
  <si>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</si>
  <si>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</si>
  <si>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</si>
  <si>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</si>
  <si>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</si>
  <si>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</si>
  <si>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</si>
  <si>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</si>
  <si>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</si>
  <si>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</si>
  <si>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</si>
  <si>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</si>
  <si>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</si>
  <si>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</si>
  <si>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</si>
  <si>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</si>
  <si>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</si>
  <si>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</si>
  <si>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</si>
  <si>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</si>
  <si>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</si>
  <si>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</si>
  <si>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</si>
  <si>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</si>
  <si>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</si>
  <si>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</si>
  <si>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</si>
  <si>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</si>
  <si>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</si>
  <si>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</si>
  <si>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</si>
  <si>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</si>
  <si>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</si>
  <si>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</si>
  <si>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</si>
  <si>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</si>
  <si>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</si>
  <si>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</si>
  <si>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</si>
  <si>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</si>
  <si>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</si>
  <si>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</si>
  <si>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</si>
  <si>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</si>
  <si>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</si>
  <si>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</si>
  <si>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</si>
  <si>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</si>
  <si>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</si>
  <si>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</si>
  <si>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</si>
  <si>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</si>
  <si>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</si>
  <si>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</si>
  <si>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</si>
  <si>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</si>
  <si>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</si>
  <si>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</si>
  <si>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</si>
  <si>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</si>
  <si>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</si>
  <si>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</si>
  <si>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</si>
  <si>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</si>
  <si>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</si>
  <si>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</si>
  <si>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</si>
  <si>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</si>
  <si>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</si>
  <si>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</si>
  <si>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</si>
  <si>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</si>
  <si>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</si>
  <si>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</si>
  <si>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</si>
  <si>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</si>
  <si>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</si>
  <si>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</si>
  <si>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</si>
  <si>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</si>
  <si>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</si>
  <si>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</si>
  <si>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</si>
  <si>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</si>
  <si>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</si>
  <si>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</si>
  <si>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</si>
  <si>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</si>
  <si>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</si>
  <si>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</si>
  <si>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</si>
  <si>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</si>
  <si>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</si>
  <si>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</si>
  <si>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</si>
  <si>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</si>
  <si>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</si>
  <si>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</si>
  <si>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</si>
  <si>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</si>
  <si>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</si>
  <si>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</si>
  <si>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</si>
  <si>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</si>
  <si>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</si>
  <si>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</si>
  <si>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</si>
  <si>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</si>
  <si>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</si>
  <si>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</si>
  <si>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</si>
  <si>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</si>
  <si>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</si>
  <si>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</si>
  <si>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</si>
  <si>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</si>
  <si>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</si>
  <si>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</si>
  <si>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</si>
  <si>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</si>
  <si>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</si>
  <si>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</si>
  <si>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</si>
  <si>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</si>
  <si>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</si>
  <si>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</si>
  <si>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</si>
  <si>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</si>
  <si>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</si>
  <si>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</si>
  <si>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</si>
  <si>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</si>
  <si>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</si>
  <si>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</si>
  <si>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</si>
  <si>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</si>
  <si>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</si>
  <si>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</si>
  <si>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</si>
  <si>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</si>
  <si>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</si>
  <si>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</si>
  <si>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</si>
  <si>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</si>
  <si>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</si>
  <si>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</si>
  <si>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</si>
  <si>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</si>
  <si>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</si>
  <si>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</si>
  <si>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</si>
  <si>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</si>
  <si>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</si>
  <si>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</si>
  <si>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</si>
  <si>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</si>
  <si>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</si>
  <si>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</si>
  <si>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</si>
  <si>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</si>
  <si>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</si>
  <si>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</si>
  <si>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</si>
  <si>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</si>
  <si>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</si>
  <si>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</si>
  <si>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</si>
  <si>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</si>
  <si>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</si>
  <si>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</si>
  <si>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</si>
  <si>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</si>
  <si>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</si>
  <si>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</si>
  <si>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</si>
  <si>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</si>
  <si>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</si>
  <si>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</si>
  <si>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</si>
  <si>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</si>
  <si>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</si>
  <si>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</si>
  <si>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</si>
  <si>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</si>
  <si>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</si>
  <si>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</si>
  <si>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</si>
  <si>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</si>
  <si>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</si>
  <si>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</si>
  <si>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</si>
  <si>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</si>
  <si>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</si>
  <si>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</si>
  <si>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</si>
  <si>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</si>
  <si>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</si>
  <si>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</si>
  <si>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</si>
  <si>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</si>
  <si>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</si>
  <si>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</si>
  <si>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</si>
  <si>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</si>
  <si>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</si>
  <si>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</si>
  <si>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</si>
  <si>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</si>
  <si>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</si>
  <si>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</si>
  <si>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</si>
  <si>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</si>
  <si>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</si>
  <si>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</si>
  <si>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</si>
  <si>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</si>
  <si>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</si>
  <si>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</si>
  <si>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</si>
  <si>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</si>
  <si>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</si>
  <si>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</si>
  <si>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</si>
  <si>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</si>
  <si>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</si>
  <si>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</si>
  <si>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</si>
  <si>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</si>
  <si>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</si>
  <si>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</si>
  <si>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</si>
  <si>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</si>
  <si>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</si>
  <si>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</si>
  <si>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</si>
  <si>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</si>
  <si>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</si>
  <si>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</si>
  <si>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</si>
  <si>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</si>
  <si>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</si>
  <si>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</si>
  <si>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</si>
  <si>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</si>
  <si>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</si>
  <si>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</si>
  <si>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</si>
  <si>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</si>
  <si>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</si>
  <si>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</si>
  <si>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</si>
  <si>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</si>
  <si>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</si>
  <si>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</si>
  <si>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</si>
  <si>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</si>
  <si>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</si>
  <si>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</si>
  <si>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</si>
  <si>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</si>
  <si>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</si>
  <si>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</si>
  <si>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</si>
  <si>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</si>
  <si>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</si>
  <si>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</si>
  <si>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</si>
  <si>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</si>
  <si>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</si>
  <si>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</si>
  <si>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</si>
  <si>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</si>
  <si>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</si>
  <si>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</si>
  <si>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</si>
  <si>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</si>
  <si>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</si>
  <si>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</si>
  <si>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</si>
  <si>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</si>
  <si>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</si>
  <si>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</si>
  <si>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</si>
  <si>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</si>
  <si>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</si>
  <si>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</si>
  <si>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</si>
  <si>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</si>
  <si>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</si>
  <si>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</si>
  <si>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</si>
  <si>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</si>
  <si>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</si>
  <si>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</si>
  <si>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</si>
  <si>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</si>
  <si>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</si>
  <si>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</si>
  <si>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</si>
  <si>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</si>
  <si>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</si>
  <si>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</si>
  <si>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</si>
  <si>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</si>
  <si>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</si>
  <si>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</si>
  <si>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</si>
  <si>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</si>
  <si>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</si>
  <si>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</si>
  <si>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</si>
  <si>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</si>
  <si>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</si>
  <si>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</si>
  <si>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</si>
  <si>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</si>
  <si>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</si>
  <si>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</si>
  <si>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</si>
  <si>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</si>
  <si>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</si>
  <si>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</si>
  <si>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</si>
  <si>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</si>
  <si>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</si>
  <si>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</si>
  <si>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</si>
  <si>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</si>
  <si>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</si>
  <si>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</si>
  <si>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</si>
  <si>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</si>
  <si>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</si>
  <si>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</si>
  <si>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</si>
  <si>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</si>
  <si>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</si>
  <si>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</si>
  <si>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</si>
  <si>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</si>
  <si>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</si>
  <si>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</si>
  <si>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</si>
  <si>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</si>
  <si>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</si>
  <si>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</si>
  <si>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</si>
  <si>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</si>
  <si>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</si>
  <si>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</si>
  <si>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</si>
  <si>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</si>
  <si>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</si>
  <si>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</si>
  <si>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</si>
  <si>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</si>
  <si>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</si>
  <si>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</si>
  <si>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</si>
  <si>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</si>
  <si>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</si>
  <si>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</si>
  <si>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</si>
  <si>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</si>
  <si>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</si>
  <si>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</si>
  <si>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</si>
  <si>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</si>
  <si>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</si>
  <si>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</si>
  <si>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</si>
  <si>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</si>
  <si>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</si>
  <si>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</si>
  <si>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</si>
  <si>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</si>
  <si>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</si>
  <si>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</si>
  <si>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</si>
  <si>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</si>
  <si>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</si>
  <si>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</si>
  <si>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</si>
  <si>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</si>
  <si>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</si>
  <si>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</si>
  <si>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</si>
  <si>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</si>
  <si>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</si>
  <si>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</si>
  <si>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</si>
  <si>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</si>
  <si>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</si>
  <si>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</si>
  <si>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</si>
  <si>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</si>
  <si>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</si>
  <si>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</si>
  <si>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</si>
  <si>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</si>
  <si>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</si>
  <si>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</si>
  <si>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</si>
  <si>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</si>
  <si>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</si>
  <si>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</si>
  <si>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</si>
  <si>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</si>
  <si>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</si>
  <si>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</si>
  <si>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</si>
  <si>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</si>
  <si>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</si>
  <si>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</si>
  <si>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</si>
  <si>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</si>
  <si>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</si>
  <si>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</si>
  <si>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</si>
  <si>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</si>
  <si>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</si>
  <si>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</si>
  <si>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</si>
  <si>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</si>
  <si>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</si>
  <si>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</si>
  <si>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</si>
  <si>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</si>
  <si>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</si>
  <si>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</si>
  <si>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</si>
  <si>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</si>
  <si>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</si>
  <si>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</si>
  <si>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</si>
  <si>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</si>
  <si>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</si>
  <si>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</si>
  <si>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</si>
  <si>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</si>
  <si>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</si>
  <si>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</si>
  <si>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</si>
  <si>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</si>
  <si>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</si>
  <si>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</si>
  <si>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</si>
  <si>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</si>
  <si>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</si>
  <si>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</si>
  <si>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</si>
  <si>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</si>
  <si>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</si>
  <si>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</si>
  <si>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</si>
  <si>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</si>
  <si>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</si>
  <si>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</si>
  <si>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</si>
  <si>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</si>
  <si>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</si>
  <si>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</si>
  <si>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</si>
  <si>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</si>
  <si>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</si>
  <si>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</si>
  <si>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</si>
  <si>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</si>
  <si>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</si>
  <si>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</si>
  <si>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</si>
  <si>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</si>
  <si>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</si>
  <si>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</si>
  <si>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</si>
  <si>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</si>
  <si>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</si>
  <si>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</si>
  <si>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</si>
  <si>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</si>
  <si>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</si>
  <si>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</si>
  <si>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</si>
  <si>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</si>
  <si>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</si>
  <si>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</si>
  <si>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</si>
  <si>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</si>
  <si>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</si>
  <si>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</si>
  <si>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</si>
  <si>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</si>
  <si>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</si>
  <si>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</si>
  <si>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</si>
  <si>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</si>
  <si>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</si>
  <si>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</si>
  <si>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</si>
  <si>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</si>
  <si>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</si>
  <si>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</si>
  <si>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</si>
  <si>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</si>
  <si>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</si>
  <si>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</si>
  <si>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</si>
  <si>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</si>
  <si>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</si>
  <si>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</si>
  <si>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</si>
  <si>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</si>
  <si>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</si>
  <si>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</si>
  <si>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</si>
  <si>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</si>
  <si>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</si>
  <si>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</si>
  <si>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</si>
  <si>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</si>
  <si>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</si>
  <si>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</si>
  <si>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</si>
  <si>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</si>
  <si>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</si>
  <si>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</si>
  <si>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</si>
  <si>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</si>
  <si>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</si>
  <si>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</si>
  <si>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</si>
  <si>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</si>
  <si>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</si>
  <si>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</si>
  <si>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</si>
  <si>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</si>
  <si>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</si>
  <si>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</si>
  <si>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</si>
  <si>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</si>
  <si>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</si>
  <si>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</si>
  <si>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</si>
  <si>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</si>
  <si>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</si>
  <si>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</si>
  <si>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</si>
  <si>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</si>
  <si>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</si>
  <si>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</si>
  <si>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</si>
  <si>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</si>
  <si>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</si>
  <si>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</si>
  <si>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</si>
  <si>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</si>
  <si>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</si>
  <si>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</si>
  <si>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</si>
  <si>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</si>
  <si>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</si>
  <si>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</si>
  <si>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</si>
  <si>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</si>
  <si>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</si>
  <si>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</si>
  <si>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</si>
  <si>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</si>
  <si>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</si>
  <si>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</si>
  <si>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</si>
  <si>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</si>
  <si>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</si>
  <si>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</si>
  <si>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</si>
  <si>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</si>
  <si>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</si>
  <si>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</si>
  <si>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</si>
  <si>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</si>
  <si>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</si>
  <si>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</si>
  <si>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</si>
  <si>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</si>
  <si>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</si>
  <si>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</si>
  <si>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</si>
  <si>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</si>
  <si>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</si>
  <si>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</si>
  <si>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</si>
  <si>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</si>
  <si>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</si>
  <si>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</si>
  <si>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</si>
  <si>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</si>
  <si>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</si>
  <si>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</si>
  <si>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</si>
  <si>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</si>
  <si>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</si>
  <si>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</si>
  <si>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</si>
  <si>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</si>
  <si>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</si>
  <si>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</si>
  <si>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</si>
  <si>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</si>
  <si>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</si>
  <si>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</si>
  <si>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</si>
  <si>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</si>
  <si>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</si>
  <si>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</si>
  <si>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</si>
  <si>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</si>
  <si>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</si>
  <si>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</si>
  <si>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</si>
  <si>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</si>
  <si>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</si>
  <si>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</si>
  <si>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</si>
  <si>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</si>
  <si>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</si>
  <si>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</si>
  <si>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</si>
  <si>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</si>
  <si>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</si>
  <si>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</si>
  <si>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</si>
  <si>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</si>
  <si>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</si>
  <si>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</si>
  <si>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</si>
  <si>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</si>
  <si>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</si>
  <si>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</si>
  <si>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</si>
  <si>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</si>
  <si>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</si>
  <si>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</si>
  <si>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</si>
  <si>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</si>
  <si>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</si>
  <si>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</si>
  <si>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</si>
  <si>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</si>
  <si>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</si>
  <si>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</si>
  <si>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</si>
  <si>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</si>
  <si>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</si>
  <si>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</si>
  <si>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</si>
  <si>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</si>
  <si>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</si>
  <si>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</si>
  <si>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</si>
  <si>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</si>
  <si>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</si>
  <si>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</si>
  <si>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</si>
  <si>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</si>
  <si>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</si>
  <si>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</si>
  <si>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</si>
  <si>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</si>
  <si>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</si>
  <si>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</si>
  <si>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</si>
  <si>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</si>
  <si>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</si>
  <si>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</si>
  <si>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</si>
  <si>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</si>
  <si>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</si>
  <si>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</si>
  <si>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</si>
  <si>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</si>
  <si>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</si>
  <si>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</si>
  <si>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</si>
  <si>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</si>
  <si>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</si>
  <si>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</si>
  <si>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</si>
  <si>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</si>
  <si>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</si>
  <si>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</si>
  <si>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</si>
  <si>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</si>
  <si>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</si>
  <si>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</si>
  <si>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</si>
  <si>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</si>
  <si>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</si>
  <si>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</si>
  <si>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</si>
  <si>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</si>
  <si>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</si>
  <si>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</si>
  <si>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</si>
  <si>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</si>
  <si>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</si>
  <si>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</si>
  <si>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</si>
  <si>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</si>
  <si>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</si>
  <si>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</si>
  <si>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</si>
  <si>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</si>
  <si>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</si>
  <si>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</si>
  <si>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</si>
  <si>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</si>
  <si>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</si>
  <si>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</si>
  <si>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</si>
  <si>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</si>
  <si>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</si>
  <si>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</si>
  <si>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</si>
  <si>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</si>
  <si>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</si>
  <si>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</si>
  <si>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</si>
  <si>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</si>
  <si>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</si>
  <si>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</si>
  <si>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</si>
  <si>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</si>
  <si>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</si>
  <si>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</si>
  <si>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</si>
  <si>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</si>
  <si>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</si>
  <si>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</si>
  <si>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</si>
  <si>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</si>
  <si>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</si>
  <si>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</si>
  <si>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</si>
  <si>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</si>
  <si>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</si>
  <si>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</si>
  <si>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</si>
  <si>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</si>
  <si>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</si>
  <si>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</si>
  <si>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</si>
  <si>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</si>
  <si>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</si>
  <si>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</si>
  <si>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</si>
  <si>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</si>
  <si>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</si>
  <si>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</si>
  <si>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</si>
  <si>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</si>
  <si>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</si>
  <si>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</si>
  <si>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</si>
  <si>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</si>
  <si>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</si>
  <si>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</si>
  <si>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</si>
  <si>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</si>
  <si>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</si>
  <si>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</si>
  <si>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</si>
  <si>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</si>
  <si>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</si>
  <si>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</si>
  <si>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</si>
  <si>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</si>
  <si>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</si>
  <si>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</si>
  <si>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</si>
  <si>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</si>
  <si>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</si>
  <si>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</si>
  <si>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</si>
  <si>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</si>
  <si>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</si>
  <si>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</si>
  <si>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</si>
  <si>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</si>
  <si>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</si>
  <si>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</si>
  <si>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</si>
  <si>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</si>
  <si>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</si>
  <si>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</si>
  <si>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</si>
  <si>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</si>
  <si>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</si>
  <si>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</si>
  <si>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</si>
  <si>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</si>
  <si>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</si>
  <si>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</si>
  <si>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</si>
  <si>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</si>
  <si>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</si>
  <si>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</si>
  <si>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</si>
  <si>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</si>
  <si>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</si>
  <si>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</si>
  <si>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</si>
  <si>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</si>
  <si>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</si>
  <si>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</si>
  <si>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</si>
  <si>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</si>
  <si>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</si>
  <si>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</si>
  <si>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</si>
  <si>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</si>
  <si>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</si>
  <si>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</si>
  <si>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</si>
  <si>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</si>
  <si>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</si>
  <si>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</si>
  <si>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</si>
  <si>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</si>
  <si>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</si>
  <si>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</si>
  <si>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</si>
  <si>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</si>
  <si>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</si>
  <si>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</si>
  <si>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</si>
  <si>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</si>
  <si>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</si>
  <si>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</si>
  <si>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</si>
  <si>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</si>
  <si>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</si>
  <si>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</si>
  <si>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</si>
  <si>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</si>
  <si>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</si>
  <si>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</si>
  <si>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</si>
  <si>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</si>
  <si>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</si>
  <si>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</si>
  <si>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</si>
  <si>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</si>
  <si>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</si>
  <si>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</si>
  <si>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</si>
  <si>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</si>
  <si>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</si>
  <si>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</si>
  <si>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</si>
  <si>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</si>
  <si>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</si>
  <si>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</si>
  <si>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</si>
  <si>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</si>
  <si>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</si>
  <si>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</si>
  <si>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</si>
  <si>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</si>
  <si>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</si>
  <si>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</si>
  <si>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</si>
  <si>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</si>
  <si>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</si>
  <si>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</si>
  <si>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</si>
  <si>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</si>
  <si>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</si>
  <si>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</si>
  <si>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</si>
  <si>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</si>
  <si>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</si>
  <si>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</si>
  <si>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</si>
  <si>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</si>
  <si>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</si>
  <si>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</si>
  <si>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</si>
  <si>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</si>
  <si>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</si>
  <si>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</si>
  <si>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</si>
  <si>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</si>
  <si>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</si>
  <si>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</si>
  <si>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</si>
  <si>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</si>
  <si>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</si>
  <si>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</si>
  <si>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</si>
  <si>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</si>
  <si>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</si>
  <si>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</si>
  <si>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</si>
  <si>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</si>
  <si>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</si>
  <si>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</si>
  <si>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</si>
  <si>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</si>
  <si>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</si>
  <si>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</si>
  <si>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</si>
  <si>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</si>
  <si>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</si>
  <si>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</si>
  <si>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</si>
  <si>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</si>
  <si>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</si>
  <si>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</si>
  <si>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</si>
  <si>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</si>
  <si>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</si>
  <si>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</si>
  <si>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</si>
  <si>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</si>
  <si>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</si>
  <si>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</si>
  <si>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</si>
  <si>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</si>
  <si>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</si>
  <si>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</si>
  <si>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</si>
  <si>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</si>
  <si>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</si>
  <si>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</si>
  <si>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</si>
  <si>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</si>
  <si>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</si>
  <si>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</si>
  <si>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</si>
  <si>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</si>
  <si>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</si>
  <si>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</si>
  <si>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</si>
  <si>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</si>
  <si>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</si>
  <si>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</si>
  <si>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</si>
  <si>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</si>
  <si>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</si>
  <si>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</si>
  <si>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</si>
  <si>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</si>
  <si>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</si>
  <si>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</si>
  <si>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</si>
  <si>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</si>
  <si>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</si>
  <si>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</si>
  <si>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</si>
  <si>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</si>
  <si>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</si>
  <si>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</si>
  <si>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</si>
  <si>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</si>
  <si>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</si>
  <si>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</si>
  <si>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</si>
  <si>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</si>
  <si>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</si>
  <si>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</si>
  <si>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</si>
  <si>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</si>
  <si>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</si>
  <si>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</si>
  <si>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</si>
  <si>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</si>
  <si>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</si>
  <si>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</si>
  <si>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</si>
  <si>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</si>
  <si>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</si>
  <si>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</si>
  <si>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</si>
  <si>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</si>
  <si>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</si>
  <si>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</si>
  <si>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</si>
  <si>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</si>
  <si>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</si>
  <si>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</si>
  <si>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</si>
  <si>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</si>
  <si>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</si>
  <si>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</si>
  <si>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</si>
  <si>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</si>
  <si>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</si>
  <si>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</si>
  <si>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</si>
  <si>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</si>
  <si>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</si>
  <si>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</si>
  <si>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</si>
  <si>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</si>
  <si>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</si>
  <si>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</si>
  <si>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</si>
  <si>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</si>
  <si>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</si>
  <si>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</si>
  <si>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</si>
  <si>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</si>
  <si>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</si>
  <si>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</si>
  <si>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</si>
  <si>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</si>
  <si>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</si>
  <si>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</si>
  <si>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</si>
  <si>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</si>
  <si>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</si>
  <si>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</si>
  <si>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</si>
  <si>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</si>
  <si>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</si>
  <si>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</si>
  <si>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</si>
  <si>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</si>
  <si>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</si>
  <si>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</si>
  <si>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</si>
  <si>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</si>
  <si>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</si>
  <si>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</si>
  <si>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</si>
  <si>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</si>
  <si>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</si>
  <si>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</si>
  <si>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</si>
  <si>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</si>
  <si>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</si>
  <si>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</si>
  <si>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</si>
  <si>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</si>
  <si>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</si>
  <si>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</si>
  <si>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</si>
  <si>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</si>
  <si>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</si>
  <si>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</si>
  <si>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</si>
  <si>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</si>
  <si>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</si>
  <si>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</si>
  <si>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</si>
  <si>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</si>
  <si>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</si>
  <si>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</si>
  <si>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</si>
  <si>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</si>
  <si>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</si>
  <si>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</si>
  <si>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</si>
  <si>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</si>
  <si>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</si>
  <si>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</si>
  <si>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</si>
  <si>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</si>
  <si>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</si>
  <si>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</si>
  <si>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</si>
  <si>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</si>
  <si>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</si>
  <si>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</si>
  <si>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</si>
  <si>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</si>
  <si>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</si>
  <si>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</si>
  <si>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</si>
  <si>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</si>
  <si>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</si>
  <si>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</si>
  <si>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</si>
  <si>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</si>
  <si>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</si>
  <si>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</si>
  <si>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</si>
  <si>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</si>
  <si>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</si>
  <si>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</si>
  <si>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</si>
  <si>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</si>
  <si>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</si>
  <si>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</si>
  <si>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</si>
  <si>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</si>
  <si>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</si>
  <si>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</si>
  <si>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</si>
  <si>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</si>
  <si>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</si>
  <si>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</si>
  <si>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</si>
  <si>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</si>
  <si>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</si>
  <si>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</si>
  <si>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</si>
  <si>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</si>
  <si>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</si>
  <si>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</si>
  <si>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</si>
  <si>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</si>
  <si>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</si>
  <si>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</si>
  <si>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</si>
  <si>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</si>
  <si>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</si>
  <si>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</si>
  <si>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</si>
  <si>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</si>
  <si>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</si>
  <si>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</si>
  <si>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</si>
  <si>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</si>
  <si>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</si>
  <si>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</si>
  <si>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</si>
  <si>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</si>
  <si>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</si>
  <si>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</si>
  <si>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</si>
  <si>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</si>
  <si>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</si>
  <si>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</si>
  <si>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</si>
  <si>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</si>
  <si>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</si>
  <si>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</si>
  <si>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</si>
  <si>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</si>
  <si>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</si>
  <si>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</si>
  <si>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</si>
  <si>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</si>
  <si>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</si>
  <si>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</si>
  <si>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</si>
  <si>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</si>
  <si>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</si>
  <si>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</si>
  <si>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</si>
  <si>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</si>
  <si>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</si>
  <si>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</si>
  <si>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</si>
  <si>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</si>
  <si>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</si>
  <si>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</si>
  <si>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</si>
  <si>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</si>
  <si>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</si>
  <si>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</si>
  <si>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</si>
  <si>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</si>
  <si>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</si>
  <si>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</si>
  <si>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</si>
  <si>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</si>
  <si>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</si>
  <si>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</si>
  <si>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</si>
  <si>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</si>
  <si>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</si>
  <si>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</si>
  <si>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</si>
  <si>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</si>
  <si>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</si>
  <si>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</si>
  <si>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</si>
  <si>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</si>
  <si>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</si>
  <si>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</si>
  <si>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</si>
  <si>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</si>
  <si>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</si>
  <si>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</si>
  <si>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</si>
  <si>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</si>
  <si>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</si>
  <si>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</si>
  <si>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</si>
  <si>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</si>
  <si>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</si>
  <si>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</si>
  <si>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</si>
  <si>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</si>
  <si>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</si>
  <si>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</si>
  <si>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</si>
  <si>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</si>
  <si>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</si>
  <si>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</si>
  <si>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</si>
  <si>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</si>
  <si>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</si>
  <si>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</si>
  <si>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</si>
  <si>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</si>
  <si>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</si>
  <si>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</si>
  <si>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</si>
  <si>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</si>
  <si>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</si>
  <si>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</si>
  <si>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</si>
  <si>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</si>
  <si>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</si>
  <si>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</si>
  <si>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</si>
  <si>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</si>
  <si>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</si>
  <si>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</si>
  <si>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</si>
  <si>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</si>
  <si>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</si>
  <si>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</si>
  <si>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</si>
  <si>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</si>
  <si>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</si>
  <si>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</si>
  <si>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</si>
  <si>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</si>
  <si>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</si>
  <si>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</si>
  <si>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</si>
  <si>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</si>
  <si>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</si>
  <si>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</si>
  <si>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</si>
  <si>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</si>
  <si>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</si>
  <si>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</si>
  <si>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</si>
  <si>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</si>
  <si>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</si>
  <si>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</si>
  <si>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</si>
  <si>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</si>
  <si>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</si>
  <si>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</si>
  <si>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</si>
  <si>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</si>
  <si>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</si>
  <si>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</si>
  <si>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</si>
  <si>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</si>
  <si>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</si>
  <si>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</si>
  <si>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</si>
  <si>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</si>
  <si>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</si>
  <si>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</si>
  <si>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</si>
  <si>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</si>
  <si>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</si>
  <si>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</si>
  <si>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</si>
  <si>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</si>
  <si>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</si>
  <si>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</si>
  <si>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</si>
  <si>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</si>
  <si>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</si>
  <si>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</si>
  <si>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</si>
  <si>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</si>
  <si>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</si>
  <si>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</si>
  <si>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</si>
  <si>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</si>
  <si>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</si>
  <si>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</si>
  <si>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</si>
  <si>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</si>
  <si>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</si>
  <si>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</si>
  <si>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</si>
  <si>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</si>
  <si>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</si>
  <si>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</si>
  <si>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</si>
  <si>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</si>
  <si>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</si>
  <si>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</si>
  <si>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</si>
  <si>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</si>
  <si>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</si>
  <si>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</si>
  <si>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</si>
  <si>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</si>
  <si>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</si>
  <si>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</si>
  <si>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</si>
  <si>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</si>
  <si>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</si>
  <si>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</si>
  <si>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</si>
  <si>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</si>
  <si>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</si>
  <si>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</si>
  <si>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</si>
  <si>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</si>
  <si>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</si>
  <si>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</si>
  <si>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</si>
  <si>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</si>
  <si>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</si>
  <si>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</si>
  <si>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</si>
  <si>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</si>
  <si>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</si>
  <si>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</si>
  <si>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</si>
  <si>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</si>
  <si>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</si>
  <si>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</si>
  <si>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</si>
  <si>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</si>
  <si>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</si>
  <si>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</si>
  <si>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</si>
  <si>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</si>
  <si>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</si>
  <si>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</si>
  <si>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</si>
  <si>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</si>
  <si>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</si>
  <si>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</si>
  <si>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</si>
  <si>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</si>
  <si>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</si>
  <si>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</si>
  <si>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</si>
  <si>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</si>
  <si>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</si>
  <si>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</si>
  <si>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</si>
  <si>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</si>
  <si>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</si>
  <si>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</si>
  <si>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</si>
  <si>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</si>
  <si>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</si>
  <si>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</si>
  <si>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</si>
  <si>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</si>
  <si>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</si>
  <si>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</si>
  <si>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</si>
  <si>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</si>
  <si>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</si>
  <si>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</si>
  <si>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</si>
  <si>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</si>
  <si>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</si>
  <si>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</si>
  <si>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</si>
  <si>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</si>
  <si>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</si>
  <si>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</si>
  <si>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</si>
  <si>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</si>
  <si>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</si>
  <si>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</si>
  <si>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</si>
  <si>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</si>
  <si>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</si>
  <si>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</si>
  <si>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</si>
  <si>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</si>
  <si>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</si>
  <si>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</si>
  <si>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</si>
  <si>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</si>
  <si>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</si>
  <si>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</si>
  <si>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</si>
  <si>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</si>
  <si>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</si>
  <si>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</si>
  <si>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</si>
  <si>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</si>
  <si>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</si>
  <si>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</si>
  <si>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</si>
  <si>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</si>
  <si>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</si>
  <si>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</si>
  <si>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</si>
  <si>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</si>
  <si>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</si>
  <si>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</si>
  <si>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</si>
  <si>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</si>
  <si>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</si>
  <si>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</si>
  <si>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</si>
  <si>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</si>
  <si>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</si>
  <si>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</si>
  <si>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</si>
  <si>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</si>
  <si>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</si>
  <si>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</si>
  <si>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</si>
  <si>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</si>
  <si>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</si>
  <si>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</si>
  <si>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</si>
  <si>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</si>
  <si>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</si>
  <si>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</si>
  <si>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</si>
  <si>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</si>
  <si>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</si>
  <si>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</si>
  <si>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</si>
  <si>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</si>
  <si>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</si>
  <si>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</si>
  <si>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</si>
  <si>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</si>
  <si>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</si>
  <si>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</si>
  <si>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</si>
  <si>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</si>
  <si>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</si>
  <si>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</si>
  <si>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</si>
  <si>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</si>
  <si>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</si>
  <si>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</si>
  <si>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</si>
  <si>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</si>
  <si>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</si>
  <si>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</si>
  <si>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</si>
  <si>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</si>
  <si>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</si>
  <si>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</si>
  <si>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</si>
  <si>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</si>
  <si>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</si>
  <si>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</si>
  <si>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</si>
  <si>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</si>
  <si>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</si>
  <si>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</si>
  <si>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</si>
  <si>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</si>
  <si>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</si>
  <si>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</si>
  <si>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</si>
  <si>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</si>
  <si>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</si>
  <si>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</si>
  <si>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</si>
  <si>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</si>
  <si>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</si>
  <si>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</si>
  <si>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</si>
  <si>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</si>
  <si>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</si>
  <si>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</si>
  <si>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</si>
  <si>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</si>
  <si>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</si>
  <si>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</si>
  <si>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</si>
  <si>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</si>
  <si>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</si>
  <si>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</si>
  <si>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</si>
  <si>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</si>
  <si>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</si>
  <si>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</si>
  <si>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</si>
  <si>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</si>
  <si>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</si>
  <si>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</si>
  <si>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</si>
  <si>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</si>
  <si>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</si>
  <si>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</si>
  <si>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</si>
  <si>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</si>
  <si>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</si>
  <si>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</si>
  <si>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</si>
  <si>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</si>
  <si>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</si>
  <si>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</si>
  <si>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</si>
  <si>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</si>
  <si>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</si>
  <si>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</si>
  <si>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</si>
  <si>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</si>
  <si>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</si>
  <si>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</si>
  <si>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</si>
  <si>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</si>
  <si>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</si>
  <si>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</si>
  <si>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</si>
  <si>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</si>
  <si>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</si>
  <si>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</si>
  <si>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</si>
  <si>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</si>
  <si>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</si>
  <si>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</si>
  <si>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</si>
  <si>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</si>
  <si>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</si>
  <si>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</si>
  <si>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</si>
  <si>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</si>
  <si>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</si>
  <si>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</si>
  <si>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</si>
  <si>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</si>
  <si>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</si>
  <si>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</si>
  <si>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</si>
  <si>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</si>
  <si>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</si>
  <si>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</si>
  <si>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</si>
  <si>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</si>
  <si>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</si>
  <si>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</si>
  <si>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</si>
  <si>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</si>
  <si>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</si>
  <si>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</si>
  <si>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</si>
  <si>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</si>
  <si>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</si>
  <si>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</si>
  <si>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</si>
  <si>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</si>
  <si>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</si>
  <si>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</si>
  <si>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</si>
  <si>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</si>
  <si>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</si>
  <si>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</si>
  <si>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</si>
  <si>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</si>
  <si>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</si>
  <si>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</si>
  <si>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</si>
  <si>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</si>
  <si>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</si>
  <si>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</si>
  <si>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</si>
  <si>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</si>
  <si>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</si>
  <si>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</si>
  <si>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</si>
  <si>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</si>
  <si>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</si>
  <si>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</si>
  <si>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</si>
  <si>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</si>
  <si>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</si>
  <si>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</si>
  <si>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</si>
  <si>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</si>
  <si>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</si>
  <si>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</si>
  <si>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</si>
  <si>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</si>
  <si>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</si>
  <si>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</si>
  <si>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</si>
  <si>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</si>
  <si>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</si>
  <si>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</si>
  <si>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</si>
  <si>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</si>
  <si>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</si>
  <si>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</si>
  <si>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</si>
  <si>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</si>
  <si>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</si>
  <si>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</si>
  <si>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</si>
  <si>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</si>
  <si>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</si>
  <si>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</si>
  <si>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</si>
  <si>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</si>
  <si>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</si>
  <si>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</si>
  <si>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</si>
  <si>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</si>
  <si>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</si>
  <si>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</si>
  <si>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</si>
  <si>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</si>
  <si>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</si>
  <si>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</si>
  <si>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</si>
  <si>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</si>
  <si>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</si>
  <si>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</si>
  <si>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</si>
  <si>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</si>
  <si>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</si>
  <si>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</si>
  <si>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</si>
  <si>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</si>
  <si>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</si>
  <si>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</si>
  <si>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</si>
  <si>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</si>
  <si>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</si>
  <si>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</si>
  <si>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</si>
  <si>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</si>
  <si>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</si>
  <si>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</si>
  <si>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</si>
  <si>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</si>
  <si>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</si>
  <si>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</si>
  <si>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</si>
  <si>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</si>
  <si>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</si>
  <si>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</si>
  <si>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</si>
  <si>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</si>
  <si>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</si>
  <si>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</si>
  <si>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</si>
  <si>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</si>
  <si>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</si>
  <si>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</si>
  <si>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</si>
  <si>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</si>
  <si>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</si>
  <si>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</si>
  <si>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</si>
  <si>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</si>
  <si>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</si>
  <si>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</si>
  <si>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</si>
  <si>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</si>
  <si>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</si>
  <si>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</si>
  <si>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</si>
  <si>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</si>
  <si>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</si>
  <si>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</si>
  <si>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</si>
  <si>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</si>
  <si>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</si>
  <si>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</si>
  <si>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</si>
  <si>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</si>
  <si>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</si>
  <si>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</si>
  <si>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</si>
  <si>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</si>
  <si>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</si>
  <si>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</si>
  <si>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</si>
  <si>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</si>
  <si>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</si>
  <si>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</si>
  <si>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</si>
  <si>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</si>
  <si>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</si>
  <si>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</si>
  <si>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</si>
  <si>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</si>
  <si>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</si>
  <si>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</si>
  <si>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</si>
  <si>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</si>
  <si>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</si>
  <si>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</si>
  <si>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</si>
  <si>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</si>
  <si>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</si>
  <si>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</si>
  <si>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</si>
  <si>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</si>
  <si>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</si>
  <si>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</si>
  <si>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</si>
  <si>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</si>
  <si>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</si>
  <si>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</si>
  <si>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</si>
  <si>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</si>
  <si>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</si>
  <si>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</si>
  <si>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</si>
  <si>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</si>
  <si>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</si>
  <si>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</si>
  <si>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</si>
  <si>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</si>
  <si>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</si>
  <si>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</si>
  <si>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</si>
  <si>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</si>
  <si>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</si>
  <si>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</si>
  <si>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</si>
  <si>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</si>
  <si>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</si>
  <si>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</si>
  <si>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</si>
  <si>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</si>
  <si>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</si>
  <si>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</si>
  <si>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</si>
  <si>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</si>
  <si>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</si>
  <si>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</si>
  <si>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</si>
  <si>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</si>
  <si>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</si>
  <si>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</si>
  <si>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</si>
  <si>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</si>
  <si>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</si>
  <si>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</si>
  <si>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</si>
  <si>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</si>
  <si>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</si>
  <si>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</si>
  <si>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</si>
  <si>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</si>
  <si>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</si>
  <si>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</si>
  <si>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</si>
  <si>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</si>
  <si>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</si>
  <si>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</si>
  <si>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</si>
  <si>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</si>
  <si>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</si>
  <si>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</si>
  <si>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</si>
  <si>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</si>
  <si>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</si>
  <si>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</si>
  <si>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</si>
  <si>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</si>
  <si>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</si>
  <si>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</si>
  <si>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</si>
  <si>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</si>
  <si>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</si>
  <si>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</si>
  <si>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</si>
  <si>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</si>
  <si>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</si>
  <si>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</si>
  <si>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</si>
  <si>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</si>
  <si>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</si>
  <si>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</si>
  <si>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</si>
  <si>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</si>
  <si>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</si>
  <si>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</si>
  <si>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</si>
  <si>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</si>
  <si>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</si>
  <si>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</si>
  <si>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</si>
  <si>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</si>
  <si>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</si>
  <si>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</si>
  <si>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</si>
  <si>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</si>
  <si>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</si>
  <si>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</si>
  <si>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</si>
  <si>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</si>
  <si>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</si>
  <si>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</si>
  <si>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</si>
  <si>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</si>
  <si>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</si>
  <si>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</si>
  <si>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</si>
  <si>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</si>
  <si>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</si>
  <si>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</si>
  <si>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</si>
  <si>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</si>
  <si>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</si>
  <si>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</si>
  <si>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</si>
  <si>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</si>
  <si>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</si>
  <si>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</si>
  <si>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</si>
  <si>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</si>
  <si>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</si>
  <si>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</si>
  <si>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</si>
  <si>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</si>
  <si>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</si>
  <si>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</si>
  <si>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</si>
  <si>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</si>
  <si>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</si>
  <si>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</si>
  <si>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</si>
  <si>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</si>
  <si>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</si>
  <si>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</si>
  <si>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</si>
  <si>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</si>
  <si>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</si>
  <si>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</si>
  <si>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</si>
  <si>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</si>
  <si>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</si>
  <si>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</si>
  <si>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</si>
  <si>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</si>
  <si>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</si>
  <si>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</si>
  <si>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</si>
  <si>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</si>
  <si>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</si>
  <si>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</si>
  <si>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</si>
  <si>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</si>
  <si>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</si>
  <si>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</si>
  <si>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</si>
  <si>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</si>
  <si>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</si>
  <si>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</si>
  <si>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</si>
  <si>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</si>
  <si>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</si>
  <si>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</si>
  <si>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</si>
  <si>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</si>
  <si>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</si>
  <si>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</si>
  <si>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</si>
  <si>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</si>
  <si>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</si>
  <si>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</si>
  <si>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</si>
  <si>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</si>
  <si>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</si>
  <si>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</si>
  <si>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</si>
  <si>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</si>
  <si>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</si>
  <si>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</si>
  <si>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</si>
  <si>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</si>
  <si>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</si>
  <si>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</si>
  <si>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</si>
  <si>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</si>
  <si>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</si>
  <si>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</si>
  <si>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</si>
  <si>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</si>
  <si>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</si>
  <si>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</si>
  <si>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</si>
  <si>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</si>
  <si>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</si>
  <si>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</si>
  <si>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</si>
  <si>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</si>
  <si>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</si>
  <si>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</si>
  <si>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</si>
  <si>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</si>
  <si>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</si>
  <si>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</si>
  <si>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</si>
  <si>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</si>
  <si>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</si>
  <si>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</si>
  <si>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</si>
  <si>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</si>
  <si>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</si>
  <si>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</si>
  <si>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</si>
  <si>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</si>
  <si>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</si>
  <si>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</si>
  <si>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</si>
  <si>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</si>
  <si>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</si>
  <si>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</si>
  <si>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</si>
  <si>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</si>
  <si>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</si>
  <si>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</si>
  <si>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</si>
  <si>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</si>
  <si>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</si>
  <si>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</si>
  <si>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</si>
  <si>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</si>
  <si>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</si>
  <si>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</si>
  <si>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</si>
  <si>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</si>
  <si>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</si>
  <si>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</si>
  <si>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</si>
  <si>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</si>
  <si>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</si>
  <si>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</si>
  <si>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</si>
  <si>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</si>
  <si>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</si>
  <si>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</si>
  <si>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</si>
  <si>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</si>
  <si>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</si>
  <si>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</si>
  <si>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</si>
  <si>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</si>
  <si>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</si>
  <si>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</si>
  <si>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</si>
  <si>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</si>
  <si>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</si>
  <si>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</si>
  <si>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</si>
  <si>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</si>
  <si>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</si>
  <si>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</si>
  <si>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</si>
  <si>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</si>
  <si>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</si>
  <si>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</si>
  <si>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</si>
  <si>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</si>
  <si>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</si>
  <si>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</si>
  <si>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</si>
  <si>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</si>
  <si>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</si>
  <si>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</si>
  <si>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</si>
  <si>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</si>
  <si>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</si>
  <si>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</si>
  <si>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</si>
  <si>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</si>
  <si>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</si>
  <si>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</si>
  <si>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</si>
  <si>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</si>
  <si>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</si>
  <si>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</si>
  <si>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</si>
  <si>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</si>
  <si>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</si>
  <si>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</si>
  <si>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</si>
  <si>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</si>
  <si>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</si>
  <si>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</si>
  <si>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</si>
  <si>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</si>
  <si>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</si>
  <si>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</si>
  <si>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</si>
  <si>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</si>
  <si>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</si>
  <si>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</si>
  <si>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</si>
  <si>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</si>
  <si>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</si>
  <si>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</si>
  <si>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</si>
  <si>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</si>
  <si>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</si>
  <si>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</si>
  <si>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</si>
  <si>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</si>
  <si>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</si>
  <si>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</si>
  <si>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</si>
  <si>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</si>
  <si>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</si>
  <si>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</si>
  <si>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</si>
  <si>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</si>
  <si>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</si>
  <si>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</si>
  <si>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</si>
  <si>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</si>
  <si>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</si>
  <si>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</si>
  <si>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</si>
  <si>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</si>
  <si>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</si>
  <si>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</si>
  <si>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</si>
  <si>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</si>
  <si>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</si>
  <si>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</si>
  <si>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</si>
  <si>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</si>
  <si>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</si>
  <si>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</si>
  <si>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</si>
  <si>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</si>
  <si>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</si>
  <si>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</si>
  <si>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</si>
  <si>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</si>
  <si>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</si>
  <si>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</si>
  <si>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</si>
  <si>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</si>
  <si>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</si>
  <si>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</si>
  <si>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</si>
  <si>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</si>
  <si>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</si>
  <si>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</si>
  <si>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</si>
  <si>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</si>
  <si>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</si>
  <si>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</si>
  <si>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</si>
  <si>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</si>
  <si>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</si>
  <si>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</si>
  <si>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</si>
  <si>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</si>
  <si>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</si>
  <si>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</si>
  <si>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</si>
  <si>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</si>
  <si>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</si>
  <si>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</si>
  <si>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</si>
  <si>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</si>
  <si>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</si>
  <si>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</si>
  <si>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</si>
  <si>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</si>
  <si>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</si>
  <si>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</si>
  <si>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</si>
  <si>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</si>
  <si>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</si>
  <si>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</si>
  <si>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</si>
  <si>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</si>
  <si>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</si>
  <si>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</si>
  <si>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</si>
  <si>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</si>
  <si>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</si>
  <si>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</si>
  <si>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</si>
  <si>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</si>
  <si>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</si>
  <si>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</si>
  <si>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</si>
  <si>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</si>
  <si>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</si>
  <si>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</si>
  <si>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</si>
  <si>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</si>
  <si>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</si>
  <si>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</si>
  <si>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</si>
  <si>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</si>
  <si>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</si>
  <si>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</si>
  <si>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</si>
  <si>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</si>
  <si>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</si>
  <si>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</si>
  <si>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</si>
  <si>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</si>
  <si>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</si>
  <si>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</si>
  <si>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</si>
  <si>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</si>
  <si>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</si>
  <si>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</si>
  <si>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</si>
  <si>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</si>
  <si>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</si>
  <si>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</si>
  <si>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</si>
  <si>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</si>
  <si>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</si>
  <si>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</si>
  <si>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</si>
  <si>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</si>
  <si>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</si>
  <si>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</si>
  <si>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</si>
  <si>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</si>
  <si>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</si>
  <si>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</si>
  <si>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</si>
  <si>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</si>
  <si>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</si>
  <si>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</si>
  <si>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</si>
  <si>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</si>
  <si>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</si>
  <si>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</si>
  <si>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</si>
  <si>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</si>
  <si>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</si>
  <si>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</si>
  <si>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</si>
  <si>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</si>
  <si>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</si>
  <si>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</si>
  <si>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</si>
  <si>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</si>
  <si>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</si>
  <si>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</si>
  <si>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</si>
  <si>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</si>
  <si>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</si>
  <si>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</si>
  <si>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</si>
  <si>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</si>
  <si>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</si>
  <si>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</si>
  <si>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</si>
  <si>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</si>
  <si>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</si>
  <si>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</si>
  <si>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</si>
  <si>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</si>
  <si>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</si>
  <si>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</si>
  <si>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</si>
  <si>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</si>
  <si>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</si>
  <si>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</si>
  <si>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</si>
  <si>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</si>
  <si>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</si>
  <si>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</si>
  <si>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</si>
  <si>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</si>
  <si>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</si>
  <si>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</si>
  <si>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</si>
  <si>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</si>
  <si>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</si>
  <si>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</si>
  <si>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</si>
  <si>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</si>
  <si>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</si>
  <si>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</si>
  <si>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</si>
  <si>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</si>
  <si>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</si>
  <si>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</si>
  <si>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</si>
  <si>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</si>
  <si>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</si>
  <si>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</si>
  <si>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</si>
  <si>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</si>
  <si>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</si>
  <si>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</si>
  <si>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</si>
  <si>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</si>
  <si>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</si>
  <si>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</si>
  <si>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</si>
  <si>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</si>
  <si>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</si>
  <si>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</si>
  <si>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</si>
  <si>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</si>
  <si>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</si>
  <si>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</si>
  <si>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</si>
  <si>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</si>
  <si>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</si>
  <si>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</si>
  <si>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</si>
  <si>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</si>
  <si>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</si>
  <si>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</si>
  <si>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</si>
  <si>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</si>
  <si>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</si>
  <si>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</si>
  <si>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</si>
  <si>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</si>
  <si>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</si>
  <si>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</si>
  <si>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</si>
  <si>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</si>
  <si>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</si>
  <si>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</si>
  <si>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</si>
  <si>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</si>
  <si>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</si>
  <si>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</si>
  <si>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</si>
  <si>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</si>
  <si>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</si>
  <si>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</si>
  <si>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</si>
  <si>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</si>
  <si>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</si>
  <si>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</si>
  <si>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</si>
  <si>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</si>
  <si>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</si>
  <si>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</si>
  <si>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</si>
  <si>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</si>
  <si>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</si>
  <si>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</si>
  <si>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</si>
  <si>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</si>
  <si>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</si>
  <si>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</si>
  <si>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</si>
  <si>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</si>
  <si>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</si>
  <si>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</si>
  <si>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</si>
  <si>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</si>
  <si>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</si>
  <si>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</si>
  <si>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</si>
  <si>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</si>
  <si>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</si>
  <si>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</si>
  <si>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</si>
  <si>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</si>
  <si>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</si>
  <si>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</si>
  <si>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</si>
  <si>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</si>
  <si>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</si>
  <si>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</si>
  <si>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</si>
  <si>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</si>
  <si>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</si>
  <si>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</si>
  <si>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</si>
  <si>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</si>
  <si>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</si>
  <si>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</si>
  <si>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</si>
  <si>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</si>
  <si>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</si>
  <si>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</si>
  <si>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</si>
  <si>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</si>
  <si>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</si>
  <si>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</si>
  <si>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</si>
  <si>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</si>
  <si>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</si>
  <si>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</si>
  <si>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</si>
  <si>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</si>
  <si>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</si>
  <si>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</si>
  <si>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</si>
  <si>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</si>
  <si>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</si>
  <si>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</si>
  <si>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</si>
  <si>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</si>
  <si>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</si>
  <si>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</si>
  <si>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</si>
  <si>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</si>
  <si>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</si>
  <si>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</si>
  <si>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</si>
  <si>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</si>
  <si>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</si>
  <si>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</si>
  <si>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</si>
  <si>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</si>
  <si>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</si>
  <si>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</si>
  <si>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</si>
  <si>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</si>
  <si>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</si>
  <si>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</si>
  <si>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</si>
  <si>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</si>
  <si>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</si>
  <si>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</si>
  <si>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</si>
  <si>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</si>
  <si>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</si>
  <si>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</si>
  <si>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</si>
  <si>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</si>
  <si>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</si>
  <si>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</si>
  <si>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</si>
  <si>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</si>
  <si>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</si>
  <si>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</si>
  <si>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</si>
  <si>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</si>
  <si>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</si>
  <si>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</si>
  <si>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</si>
  <si>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</si>
  <si>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</si>
  <si>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</si>
  <si>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</si>
  <si>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</si>
  <si>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</si>
  <si>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</si>
  <si>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</si>
  <si>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</si>
  <si>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</si>
  <si>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</si>
  <si>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</si>
  <si>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</si>
  <si>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</si>
  <si>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</si>
  <si>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</si>
  <si>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</si>
  <si>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</si>
  <si>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</si>
  <si>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</si>
  <si>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</si>
  <si>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</si>
  <si>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</si>
  <si>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</si>
  <si>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</si>
  <si>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</si>
  <si>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</si>
  <si>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</si>
  <si>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</si>
  <si>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</si>
  <si>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</si>
  <si>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</si>
  <si>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</si>
  <si>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</si>
  <si>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</si>
  <si>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</si>
  <si>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</si>
  <si>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</si>
  <si>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</si>
  <si>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</si>
  <si>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</si>
  <si>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</si>
  <si>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</si>
  <si>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</si>
  <si>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</si>
  <si>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</si>
  <si>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</si>
  <si>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</si>
  <si>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</si>
  <si>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</si>
  <si>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</si>
  <si>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</si>
  <si>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</si>
  <si>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</si>
  <si>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</si>
  <si>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</si>
  <si>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</si>
  <si>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</si>
  <si>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</si>
  <si>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</si>
  <si>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</si>
  <si>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</si>
  <si>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</si>
  <si>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</si>
  <si>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</si>
  <si>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</si>
  <si>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</si>
  <si>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</si>
  <si>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</si>
  <si>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</si>
  <si>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</si>
  <si>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</si>
  <si>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</si>
  <si>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</si>
  <si>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</si>
  <si>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</si>
  <si>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</si>
  <si>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</si>
  <si>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</si>
  <si>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</si>
  <si>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</si>
  <si>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</si>
  <si>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</si>
  <si>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</si>
  <si>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</si>
  <si>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</si>
  <si>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</si>
  <si>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</si>
  <si>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</si>
  <si>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</si>
  <si>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</si>
  <si>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</si>
  <si>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</si>
  <si>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</si>
  <si>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</si>
  <si>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</si>
  <si>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</si>
  <si>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</si>
  <si>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</si>
  <si>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</si>
  <si>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</si>
  <si>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</si>
  <si>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</si>
  <si>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</si>
  <si>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</si>
  <si>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</si>
  <si>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</si>
  <si>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</si>
  <si>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</si>
  <si>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</si>
  <si>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</si>
  <si>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</si>
  <si>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</si>
  <si>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</si>
  <si>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</si>
  <si>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</si>
  <si>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</si>
  <si>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</si>
  <si>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</si>
  <si>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</si>
  <si>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</si>
  <si>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</si>
  <si>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</si>
  <si>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</si>
  <si>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</si>
  <si>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</si>
  <si>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</si>
  <si>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</si>
  <si>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</si>
  <si>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</si>
  <si>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</si>
  <si>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</si>
  <si>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</si>
  <si>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</si>
  <si>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</si>
  <si>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</si>
  <si>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</si>
  <si>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</si>
  <si>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</si>
  <si>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</si>
  <si>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</si>
  <si>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</si>
  <si>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</si>
  <si>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</si>
  <si>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</si>
  <si>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</si>
  <si>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</si>
  <si>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</si>
  <si>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</si>
  <si>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</si>
  <si>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</si>
  <si>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</si>
  <si>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</si>
  <si>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</si>
  <si>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</si>
  <si>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</si>
  <si>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</si>
  <si>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</si>
  <si>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</si>
  <si>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</si>
  <si>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</si>
  <si>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</si>
  <si>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</si>
  <si>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</si>
  <si>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</si>
  <si>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</si>
  <si>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</si>
  <si>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</si>
  <si>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</si>
  <si>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</si>
  <si>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</si>
  <si>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</si>
  <si>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</si>
  <si>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</si>
  <si>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</si>
  <si>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</si>
  <si>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</si>
  <si>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</si>
  <si>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</si>
  <si>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</si>
  <si>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</si>
  <si>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</si>
  <si>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</si>
  <si>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</si>
  <si>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</si>
  <si>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</si>
  <si>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</si>
  <si>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</si>
  <si>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</si>
  <si>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</si>
  <si>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</si>
  <si>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</si>
  <si>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</si>
  <si>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</si>
  <si>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</si>
  <si>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</si>
  <si>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</si>
  <si>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</si>
  <si>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</si>
  <si>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</si>
  <si>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</si>
  <si>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</si>
  <si>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</si>
  <si>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</si>
  <si>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</si>
  <si>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</si>
  <si>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</si>
  <si>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</si>
  <si>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</si>
  <si>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</si>
  <si>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</si>
  <si>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</si>
  <si>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</si>
  <si>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</si>
  <si>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</si>
  <si>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</si>
  <si>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</si>
  <si>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</si>
  <si>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</si>
  <si>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</si>
  <si>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</si>
  <si>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</si>
  <si>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</si>
  <si>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</si>
  <si>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</si>
  <si>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</si>
  <si>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</si>
  <si>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</si>
  <si>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</si>
  <si>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</si>
  <si>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</si>
  <si>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</si>
  <si>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</si>
  <si>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</si>
  <si>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</si>
  <si>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</si>
  <si>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</si>
  <si>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</si>
  <si>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</si>
  <si>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</si>
  <si>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</si>
  <si>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</si>
  <si>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</si>
  <si>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</si>
  <si>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</si>
  <si>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</si>
  <si>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</si>
  <si>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</si>
  <si>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</si>
  <si>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</si>
  <si>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</si>
  <si>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</si>
  <si>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</si>
  <si>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</si>
  <si>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</si>
  <si>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</si>
  <si>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</si>
  <si>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</si>
  <si>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</si>
  <si>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</si>
  <si>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</si>
  <si>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</si>
  <si>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</si>
  <si>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</si>
  <si>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</si>
  <si>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</si>
  <si>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</si>
  <si>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</si>
  <si>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</si>
  <si>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</si>
  <si>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</si>
  <si>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</si>
  <si>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</si>
  <si>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</si>
  <si>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</si>
  <si>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</si>
  <si>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</si>
  <si>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</si>
  <si>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</si>
  <si>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</si>
  <si>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</si>
  <si>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</si>
  <si>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</si>
  <si>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</si>
  <si>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</si>
  <si>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</si>
  <si>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</si>
  <si>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</si>
  <si>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</si>
  <si>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</si>
  <si>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</si>
  <si>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</si>
  <si>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</si>
  <si>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</si>
  <si>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</si>
  <si>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</si>
  <si>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</si>
  <si>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</si>
  <si>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</si>
  <si>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</si>
  <si>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</si>
  <si>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</si>
  <si>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</si>
  <si>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</si>
  <si>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</si>
  <si>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</si>
  <si>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</si>
  <si>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</si>
  <si>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</si>
  <si>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</si>
  <si>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</si>
  <si>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</si>
  <si>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</si>
  <si>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</si>
  <si>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</si>
  <si>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</si>
  <si>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</si>
  <si>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</si>
  <si>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</si>
  <si>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</si>
  <si>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</si>
  <si>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</si>
  <si>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</si>
  <si>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</si>
  <si>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</si>
  <si>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</si>
  <si>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</si>
  <si>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</si>
  <si>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</si>
  <si>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</si>
  <si>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</si>
  <si>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</si>
  <si>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</si>
  <si>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</si>
  <si>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</si>
  <si>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</si>
  <si>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</si>
  <si>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</si>
  <si>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</si>
  <si>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</si>
  <si>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</si>
  <si>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</si>
  <si>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</si>
  <si>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</si>
  <si>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</si>
  <si>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</si>
  <si>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</si>
  <si>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</si>
  <si>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</si>
  <si>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</si>
  <si>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</si>
  <si>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</si>
  <si>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</si>
  <si>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</si>
  <si>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</si>
  <si>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</si>
  <si>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</si>
  <si>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</si>
  <si>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</si>
  <si>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</si>
  <si>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</si>
  <si>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</si>
  <si>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</si>
  <si>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</si>
  <si>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</si>
  <si>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</si>
  <si>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</si>
  <si>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</si>
  <si>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</si>
  <si>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</si>
  <si>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</si>
  <si>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</si>
  <si>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</si>
  <si>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</si>
  <si>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</si>
  <si>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</si>
  <si>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</si>
  <si>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</si>
  <si>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</si>
  <si>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</si>
  <si>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</si>
  <si>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</si>
  <si>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</si>
  <si>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</si>
  <si>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</si>
  <si>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</si>
  <si>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</si>
  <si>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</si>
  <si>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</si>
  <si>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</si>
  <si>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</si>
  <si>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</si>
  <si>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</si>
  <si>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</si>
  <si>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</si>
  <si>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</si>
  <si>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</si>
  <si>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</si>
  <si>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</si>
  <si>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</si>
  <si>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</si>
  <si>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</si>
  <si>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</si>
  <si>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</si>
  <si>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</si>
  <si>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</si>
  <si>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</si>
  <si>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</si>
  <si>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</si>
  <si>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</si>
  <si>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</si>
  <si>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</si>
  <si>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</si>
  <si>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</si>
  <si>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</si>
  <si>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</si>
  <si>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</si>
  <si>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</si>
  <si>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</si>
  <si>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</si>
  <si>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</si>
  <si>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</si>
  <si>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</si>
  <si>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</si>
  <si>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</si>
  <si>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</si>
  <si>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</si>
  <si>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</si>
  <si>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</si>
  <si>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</si>
  <si>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</si>
  <si>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</si>
  <si>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</si>
  <si>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</si>
  <si>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</si>
  <si>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</si>
  <si>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</si>
  <si>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</si>
  <si>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</si>
  <si>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</si>
  <si>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</si>
  <si>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</si>
  <si>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</si>
  <si>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</si>
  <si>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</si>
  <si>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</si>
  <si>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</si>
  <si>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</si>
  <si>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</si>
  <si>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</si>
  <si>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</si>
  <si>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</si>
  <si>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</si>
  <si>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</si>
  <si>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</si>
  <si>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</si>
  <si>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</si>
  <si>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</si>
  <si>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</si>
  <si>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</si>
  <si>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</si>
  <si>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</si>
  <si>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</si>
  <si>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</si>
  <si>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</si>
  <si>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</si>
  <si>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</si>
  <si>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</si>
  <si>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</si>
  <si>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</si>
  <si>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</si>
  <si>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</si>
  <si>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</si>
  <si>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</si>
  <si>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</si>
  <si>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</si>
  <si>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</si>
  <si>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</si>
  <si>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</si>
  <si>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</si>
  <si>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</si>
  <si>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</si>
  <si>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</si>
  <si>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</si>
  <si>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</si>
  <si>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</si>
  <si>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</si>
  <si>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</si>
  <si>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</si>
  <si>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</si>
  <si>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</si>
  <si>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</si>
  <si>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</si>
  <si>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</si>
  <si>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</si>
  <si>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</si>
  <si>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</si>
  <si>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</si>
  <si>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</si>
  <si>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</si>
  <si>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</si>
  <si>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</si>
  <si>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</si>
  <si>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</si>
  <si>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</si>
  <si>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</si>
  <si>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</si>
  <si>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</si>
  <si>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</si>
  <si>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</si>
  <si>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</si>
  <si>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</si>
  <si>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</si>
  <si>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</si>
  <si>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</si>
  <si>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</si>
  <si>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</si>
  <si>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</si>
  <si>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</si>
  <si>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</si>
  <si>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</si>
  <si>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</si>
  <si>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</si>
  <si>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</si>
  <si>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</si>
  <si>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</si>
  <si>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</si>
  <si>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</si>
  <si>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</si>
  <si>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</si>
  <si>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</si>
  <si>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</si>
  <si>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</si>
  <si>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</si>
  <si>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</si>
  <si>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</si>
  <si>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</si>
  <si>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</si>
  <si>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</si>
  <si>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</si>
  <si>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</si>
  <si>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</si>
  <si>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</si>
  <si>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</si>
  <si>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</si>
  <si>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</si>
  <si>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</si>
  <si>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</si>
  <si>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</si>
  <si>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</si>
  <si>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</si>
  <si>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</si>
  <si>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</si>
  <si>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</si>
  <si>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</si>
  <si>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</si>
  <si>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</si>
  <si>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</si>
  <si>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</si>
  <si>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</si>
  <si>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</si>
  <si>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</si>
  <si>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</si>
  <si>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</si>
  <si>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</si>
  <si>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</si>
  <si>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</si>
  <si>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</si>
  <si>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</si>
  <si>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</si>
  <si>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</si>
  <si>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</si>
  <si>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</si>
  <si>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</si>
  <si>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</si>
  <si>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</si>
  <si>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</si>
  <si>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</si>
  <si>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</si>
  <si>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</si>
  <si>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</si>
  <si>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</si>
  <si>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</si>
  <si>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</si>
  <si>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</si>
  <si>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</si>
  <si>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</si>
  <si>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</si>
  <si>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</si>
  <si>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</si>
  <si>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</si>
  <si>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</si>
  <si>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</si>
  <si>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</si>
  <si>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</si>
  <si>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</si>
  <si>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</si>
  <si>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</si>
  <si>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</si>
  <si>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</si>
  <si>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</si>
  <si>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</si>
  <si>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</si>
  <si>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</si>
  <si>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</si>
  <si>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</si>
  <si>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</si>
  <si>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</si>
  <si>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</si>
  <si>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</si>
  <si>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</si>
  <si>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</si>
  <si>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</si>
  <si>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</si>
  <si>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</si>
  <si>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</si>
  <si>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</si>
  <si>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</si>
  <si>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</si>
  <si>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</si>
  <si>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</si>
  <si>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</si>
  <si>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</si>
  <si>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</si>
  <si>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</si>
  <si>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</si>
  <si>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</si>
  <si>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</si>
  <si>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</si>
  <si>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</si>
  <si>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</si>
  <si>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</si>
  <si>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</si>
  <si>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</si>
  <si>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</si>
  <si>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</si>
  <si>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</si>
  <si>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</si>
  <si>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</si>
  <si>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</si>
  <si>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</si>
  <si>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</si>
  <si>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</si>
  <si>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</si>
  <si>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</si>
  <si>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</si>
  <si>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</si>
  <si>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</si>
  <si>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</si>
  <si>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</si>
  <si>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</si>
  <si>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</si>
  <si>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</si>
  <si>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</si>
  <si>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</si>
  <si>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</si>
  <si>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</si>
  <si>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</si>
  <si>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</si>
  <si>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</si>
  <si>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</si>
  <si>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</si>
  <si>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</si>
  <si>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</si>
  <si>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</si>
  <si>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</si>
  <si>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</si>
  <si>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</si>
  <si>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</si>
  <si>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</si>
  <si>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</si>
  <si>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</si>
  <si>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</si>
  <si>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</si>
  <si>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</si>
  <si>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</si>
  <si>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</si>
  <si>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</si>
  <si>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</si>
  <si>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</si>
  <si>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</si>
  <si>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</si>
  <si>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</si>
  <si>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</si>
  <si>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</si>
  <si>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</si>
  <si>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</si>
  <si>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</si>
  <si>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</si>
  <si>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</si>
  <si>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</si>
  <si>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</si>
  <si>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</si>
  <si>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</si>
  <si>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</si>
  <si>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</si>
  <si>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</si>
  <si>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</si>
  <si>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</si>
  <si>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</si>
  <si>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</si>
  <si>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</si>
  <si>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</si>
  <si>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</si>
  <si>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</si>
  <si>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</si>
  <si>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</si>
  <si>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</si>
  <si>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</si>
  <si>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</si>
  <si>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</si>
  <si>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</si>
  <si>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</si>
  <si>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</si>
  <si>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</si>
  <si>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</si>
  <si>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</si>
  <si>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</si>
  <si>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</si>
  <si>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</si>
  <si>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</si>
  <si>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</si>
  <si>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</si>
  <si>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</si>
  <si>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</si>
  <si>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</si>
  <si>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</si>
  <si>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</si>
  <si>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</si>
  <si>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</si>
  <si>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</si>
  <si>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</si>
  <si>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</si>
  <si>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</si>
  <si>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</si>
  <si>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</si>
  <si>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</si>
  <si>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</si>
  <si>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</si>
  <si>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</si>
  <si>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</si>
  <si>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</si>
  <si>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</si>
  <si>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</si>
  <si>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</si>
  <si>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</si>
  <si>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</si>
  <si>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</si>
  <si>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</si>
  <si>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</si>
  <si>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</si>
  <si>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</si>
  <si>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</si>
  <si>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</si>
  <si>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</si>
  <si>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</si>
  <si>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</si>
  <si>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</si>
  <si>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</si>
  <si>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</si>
  <si>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</si>
  <si>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</si>
  <si>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</si>
  <si>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</si>
  <si>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</si>
  <si>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</si>
  <si>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</si>
  <si>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</si>
  <si>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</si>
  <si>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</si>
  <si>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</si>
  <si>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</si>
  <si>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</si>
  <si>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</si>
  <si>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</si>
  <si>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</si>
  <si>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</si>
  <si>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</si>
  <si>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</si>
  <si>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</si>
  <si>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</si>
  <si>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</si>
  <si>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</si>
  <si>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</si>
  <si>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</si>
  <si>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</si>
  <si>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</si>
  <si>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</si>
  <si>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</si>
  <si>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</si>
  <si>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</si>
  <si>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</si>
  <si>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</si>
  <si>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</si>
  <si>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</si>
  <si>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</si>
  <si>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</si>
  <si>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</si>
  <si>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</si>
  <si>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</si>
  <si>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</si>
  <si>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</si>
  <si>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</si>
  <si>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</si>
  <si>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</si>
  <si>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</si>
  <si>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</si>
  <si>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</si>
  <si>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</si>
  <si>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</si>
  <si>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</si>
  <si>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</si>
  <si>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</si>
  <si>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</si>
  <si>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</si>
  <si>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</si>
  <si>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</si>
  <si>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</si>
  <si>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</si>
  <si>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</si>
  <si>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</si>
  <si>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</si>
  <si>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</si>
  <si>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</si>
  <si>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</si>
  <si>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</si>
  <si>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</si>
  <si>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</si>
  <si>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</si>
  <si>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</si>
  <si>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</si>
  <si>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</si>
  <si>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</si>
  <si>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</si>
  <si>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</si>
  <si>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</si>
  <si>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</si>
  <si>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</si>
  <si>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</si>
  <si>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</si>
  <si>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</si>
  <si>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</si>
  <si>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</si>
  <si>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</si>
  <si>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</si>
  <si>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</si>
  <si>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</si>
  <si>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</si>
  <si>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</si>
  <si>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</si>
  <si>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</si>
  <si>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</si>
  <si>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</si>
  <si>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</si>
  <si>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</si>
  <si>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</si>
  <si>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</si>
  <si>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</si>
  <si>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</si>
  <si>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</si>
  <si>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</si>
  <si>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</si>
  <si>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</si>
  <si>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</si>
  <si>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</si>
  <si>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</si>
  <si>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</si>
  <si>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</si>
  <si>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</si>
  <si>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</si>
  <si>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</si>
  <si>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</si>
  <si>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</si>
  <si>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</si>
  <si>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</si>
  <si>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</si>
  <si>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</si>
  <si>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</si>
  <si>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</si>
  <si>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</si>
  <si>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</si>
  <si>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</si>
  <si>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</si>
  <si>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</si>
  <si>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</si>
  <si>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</si>
  <si>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</si>
  <si>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</si>
  <si>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</si>
  <si>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</si>
  <si>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</si>
  <si>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</si>
  <si>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</si>
  <si>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</si>
  <si>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</si>
  <si>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</si>
  <si>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</si>
  <si>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</si>
  <si>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</si>
  <si>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</si>
  <si>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</si>
  <si>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</si>
  <si>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</si>
  <si>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</si>
  <si>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</si>
  <si>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</si>
  <si>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</si>
  <si>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</si>
  <si>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</si>
  <si>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</si>
  <si>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</si>
  <si>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</si>
  <si>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</si>
  <si>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</si>
  <si>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</si>
  <si>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</si>
  <si>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</si>
  <si>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</si>
  <si>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</si>
  <si>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</si>
  <si>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</si>
  <si>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</si>
  <si>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</si>
  <si>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</si>
  <si>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</si>
  <si>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</si>
  <si>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</si>
  <si>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</si>
  <si>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</si>
  <si>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</si>
  <si>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</si>
  <si>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</si>
  <si>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</si>
  <si>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</si>
  <si>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</si>
  <si>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</si>
  <si>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</si>
  <si>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</si>
  <si>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</si>
  <si>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</si>
  <si>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</si>
  <si>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</si>
  <si>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</si>
  <si>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</si>
  <si>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</si>
  <si>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</si>
  <si>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</si>
  <si>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</si>
  <si>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</si>
  <si>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</si>
  <si>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</si>
  <si>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</si>
  <si>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</si>
  <si>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</si>
  <si>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</si>
  <si>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</si>
  <si>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</si>
  <si>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</si>
  <si>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</si>
  <si>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</si>
  <si>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</si>
  <si>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</si>
  <si>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</si>
  <si>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</si>
  <si>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</si>
  <si>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</si>
  <si>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</si>
  <si>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</si>
  <si>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</si>
  <si>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</si>
  <si>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</si>
  <si>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</si>
  <si>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</si>
  <si>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</si>
  <si>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</si>
  <si>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</si>
  <si>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</si>
  <si>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</si>
  <si>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</si>
  <si>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</si>
  <si>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</si>
  <si>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</si>
  <si>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</si>
  <si>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</si>
  <si>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</si>
  <si>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</si>
  <si>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</si>
  <si>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</si>
  <si>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</si>
  <si>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</si>
  <si>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</si>
  <si>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</si>
  <si>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</si>
  <si>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</si>
  <si>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</si>
  <si>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</si>
  <si>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</si>
  <si>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</si>
  <si>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</si>
  <si>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</si>
  <si>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</si>
  <si>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</si>
  <si>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</si>
  <si>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</si>
  <si>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</si>
  <si>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</si>
  <si>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</si>
  <si>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</si>
  <si>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</si>
  <si>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</si>
  <si>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</si>
  <si>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</si>
  <si>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</si>
  <si>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</si>
  <si>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</si>
  <si>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</si>
  <si>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</si>
  <si>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</si>
  <si>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</si>
  <si>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</si>
  <si>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</si>
  <si>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</si>
  <si>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</si>
  <si>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</si>
  <si>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</si>
  <si>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</si>
  <si>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</si>
  <si>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</si>
  <si>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</si>
  <si>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</si>
  <si>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</si>
  <si>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</si>
  <si>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</si>
  <si>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</si>
  <si>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</si>
  <si>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</si>
  <si>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</si>
  <si>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</si>
  <si>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</si>
  <si>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</si>
  <si>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</si>
  <si>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</si>
  <si>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</si>
  <si>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</si>
  <si>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</si>
  <si>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</si>
  <si>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</si>
  <si>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</si>
  <si>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</si>
  <si>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</si>
  <si>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</si>
  <si>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</si>
  <si>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</si>
  <si>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</si>
  <si>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</si>
  <si>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</si>
  <si>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</si>
  <si>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</si>
  <si>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</si>
  <si>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</si>
  <si>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</si>
  <si>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</si>
  <si>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</si>
  <si>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</si>
  <si>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</si>
  <si>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</si>
  <si>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</si>
  <si>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</si>
  <si>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</si>
  <si>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</si>
  <si>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</si>
  <si>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</si>
  <si>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</si>
  <si>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</si>
  <si>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</si>
  <si>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</si>
  <si>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</si>
  <si>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</si>
  <si>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</si>
  <si>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</si>
  <si>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</si>
  <si>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</si>
  <si>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</si>
  <si>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</si>
  <si>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</si>
  <si>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</si>
  <si>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</si>
  <si>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</si>
  <si>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</si>
  <si>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</si>
  <si>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</si>
  <si>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</si>
  <si>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</si>
  <si>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</si>
  <si>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</si>
  <si>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</si>
  <si>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</si>
  <si>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</si>
  <si>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</si>
  <si>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</si>
  <si>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</si>
  <si>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</si>
  <si>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</si>
  <si>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</si>
  <si>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</si>
  <si>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</si>
  <si>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</si>
  <si>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</si>
  <si>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</si>
  <si>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</si>
  <si>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</si>
  <si>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</si>
  <si>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</si>
  <si>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</si>
  <si>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</si>
  <si>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</si>
  <si>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</si>
  <si>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</si>
  <si>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</si>
  <si>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</si>
  <si>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</si>
  <si>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</si>
  <si>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</si>
  <si>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</si>
  <si>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</si>
  <si>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</si>
  <si>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</si>
  <si>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</si>
  <si>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</si>
  <si>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</si>
  <si>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</si>
  <si>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</si>
  <si>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</si>
  <si>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</si>
  <si>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</si>
  <si>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</si>
  <si>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</si>
  <si>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</si>
  <si>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</si>
  <si>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</si>
  <si>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</si>
  <si>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</si>
  <si>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</si>
  <si>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</si>
  <si>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</si>
  <si>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</si>
  <si>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</si>
  <si>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</si>
  <si>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</si>
  <si>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</si>
  <si>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</si>
  <si>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</si>
  <si>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</si>
  <si>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</si>
  <si>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</si>
  <si>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</si>
  <si>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</si>
  <si>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</si>
  <si>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</si>
  <si>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</si>
  <si>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</si>
  <si>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</si>
  <si>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</si>
  <si>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</si>
  <si>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</si>
  <si>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</si>
  <si>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</si>
  <si>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</si>
  <si>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</si>
  <si>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</si>
  <si>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</si>
  <si>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</si>
  <si>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</si>
  <si>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</si>
  <si>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</si>
  <si>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</si>
  <si>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</si>
  <si>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</si>
  <si>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</si>
  <si>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</si>
  <si>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</si>
  <si>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</si>
  <si>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</si>
  <si>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</si>
  <si>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</si>
  <si>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</si>
  <si>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</si>
  <si>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</si>
  <si>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</si>
  <si>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</si>
  <si>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</si>
  <si>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</si>
  <si>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</si>
  <si>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</si>
  <si>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</si>
  <si>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</si>
  <si>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</si>
  <si>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</si>
  <si>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</si>
  <si>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</si>
  <si>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</si>
  <si>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</si>
  <si>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</si>
  <si>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</si>
  <si>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</si>
  <si>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</si>
  <si>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</si>
  <si>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</si>
  <si>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</si>
  <si>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</si>
  <si>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</si>
  <si>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</si>
  <si>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</si>
  <si>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</si>
  <si>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</si>
  <si>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</si>
  <si>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</si>
  <si>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</si>
  <si>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</si>
  <si>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</si>
  <si>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</si>
  <si>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</si>
  <si>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</si>
  <si>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</si>
  <si>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</si>
  <si>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</si>
  <si>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</si>
  <si>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</si>
  <si>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</si>
  <si>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</si>
  <si>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</si>
  <si>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</si>
  <si>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</si>
  <si>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</si>
  <si>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</si>
  <si>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</si>
  <si>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</si>
  <si>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</si>
  <si>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</si>
  <si>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</si>
  <si>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</si>
  <si>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</si>
  <si>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</si>
  <si>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</si>
  <si>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</si>
  <si>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</si>
  <si>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</si>
  <si>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</si>
  <si>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</si>
  <si>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</si>
  <si>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</si>
  <si>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</si>
  <si>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</si>
  <si>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</si>
  <si>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</si>
  <si>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</si>
  <si>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</si>
  <si>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</si>
  <si>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</si>
  <si>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</si>
  <si>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</si>
  <si>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</si>
  <si>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</si>
  <si>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</si>
  <si>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</si>
  <si>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</si>
  <si>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</si>
  <si>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</si>
  <si>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</si>
  <si>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</si>
  <si>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</si>
  <si>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</si>
  <si>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</si>
  <si>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</si>
  <si>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</si>
  <si>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</si>
  <si>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</si>
  <si>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</si>
  <si>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</si>
  <si>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</si>
  <si>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</si>
  <si>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</si>
  <si>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</si>
  <si>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</si>
  <si>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</si>
  <si>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</si>
  <si>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</si>
  <si>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</si>
  <si>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</si>
  <si>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</si>
  <si>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</si>
  <si>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</si>
  <si>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</si>
  <si>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</si>
  <si>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</si>
  <si>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</si>
  <si>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</si>
  <si>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</si>
  <si>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</si>
  <si>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</si>
  <si>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</si>
  <si>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</si>
  <si>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</si>
  <si>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</si>
  <si>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</si>
  <si>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</si>
  <si>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</si>
  <si>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</si>
  <si>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</si>
  <si>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</si>
  <si>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</si>
  <si>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</si>
  <si>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</si>
  <si>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</si>
  <si>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</si>
  <si>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</si>
  <si>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</si>
  <si>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</si>
  <si>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</si>
  <si>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</si>
  <si>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</si>
  <si>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</si>
  <si>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</si>
  <si>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</si>
  <si>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</si>
  <si>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</si>
  <si>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</si>
  <si>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</si>
  <si>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</si>
  <si>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</si>
  <si>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</si>
  <si>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</si>
  <si>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</si>
  <si>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</si>
  <si>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</si>
  <si>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</si>
  <si>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</si>
  <si>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</si>
  <si>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</si>
  <si>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</si>
  <si>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</si>
  <si>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</si>
  <si>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</si>
  <si>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</si>
  <si>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</si>
  <si>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</si>
  <si>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</si>
  <si>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</si>
  <si>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</si>
  <si>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</si>
  <si>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</si>
  <si>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</si>
  <si>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</si>
  <si>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</si>
  <si>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</si>
  <si>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</si>
  <si>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</si>
  <si>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</si>
  <si>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</si>
  <si>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</si>
  <si>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</si>
  <si>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</si>
  <si>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</si>
  <si>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</si>
  <si>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</si>
  <si>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</si>
  <si>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</si>
  <si>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</si>
  <si>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</si>
  <si>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</si>
  <si>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</si>
  <si>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</si>
  <si>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</si>
  <si>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</si>
  <si>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</si>
  <si>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</si>
  <si>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</si>
  <si>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</si>
  <si>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</si>
  <si>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</si>
  <si>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</si>
  <si>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</si>
  <si>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</si>
  <si>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</si>
  <si>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</si>
  <si>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</si>
  <si>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</si>
  <si>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</si>
  <si>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</si>
  <si>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</si>
  <si>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</si>
  <si>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</si>
  <si>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</si>
  <si>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</si>
  <si>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</si>
  <si>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</si>
  <si>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</si>
  <si>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</si>
  <si>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</si>
  <si>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</si>
  <si>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</si>
  <si>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</si>
  <si>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</si>
  <si>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</si>
  <si>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</si>
  <si>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</si>
  <si>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</si>
  <si>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</si>
  <si>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</si>
  <si>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</si>
  <si>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</si>
  <si>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</si>
  <si>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</si>
  <si>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</si>
  <si>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</si>
  <si>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</si>
  <si>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</si>
  <si>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</si>
  <si>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</si>
  <si>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</si>
  <si>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</si>
  <si>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</si>
  <si>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</si>
  <si>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</si>
  <si>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</si>
  <si>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</si>
  <si>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</si>
  <si>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</si>
  <si>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</si>
  <si>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</si>
  <si>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</si>
  <si>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</si>
  <si>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</si>
  <si>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</si>
  <si>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</si>
  <si>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</si>
  <si>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</si>
  <si>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</si>
  <si>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</si>
  <si>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</si>
  <si>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</si>
  <si>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</si>
  <si>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</si>
  <si>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</si>
  <si>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</si>
  <si>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</si>
  <si>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</si>
  <si>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</si>
  <si>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</si>
  <si>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</si>
  <si>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</si>
  <si>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</si>
  <si>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</si>
  <si>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</si>
  <si>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</si>
  <si>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</si>
  <si>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</si>
  <si>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</si>
  <si>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</si>
  <si>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</si>
  <si>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</si>
  <si>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</si>
  <si>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</si>
  <si>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</si>
  <si>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</si>
  <si>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</si>
  <si>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</si>
  <si>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</si>
  <si>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</si>
  <si>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</si>
  <si>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</si>
  <si>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</si>
  <si>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</si>
  <si>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</si>
  <si>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</si>
  <si>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</si>
  <si>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</si>
  <si>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</si>
  <si>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</si>
  <si>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</si>
  <si>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</si>
  <si>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</si>
  <si>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</si>
  <si>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</si>
  <si>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</si>
  <si>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</si>
  <si>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</si>
  <si>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</si>
  <si>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</si>
  <si>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</si>
  <si>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</si>
  <si>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</si>
  <si>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</si>
  <si>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</si>
  <si>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</si>
  <si>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</si>
  <si>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</si>
  <si>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</si>
  <si>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</si>
  <si>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</si>
  <si>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</si>
  <si>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</si>
  <si>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</si>
  <si>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</si>
  <si>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</si>
  <si>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</si>
  <si>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</si>
  <si>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</si>
  <si>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</si>
  <si>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</si>
  <si>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</si>
  <si>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</si>
  <si>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</si>
  <si>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</si>
  <si>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</si>
  <si>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</si>
  <si>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</si>
  <si>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</si>
  <si>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</si>
  <si>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</si>
  <si>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</si>
  <si>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</si>
  <si>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</si>
  <si>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</si>
  <si>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</si>
  <si>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</si>
  <si>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</si>
  <si>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</si>
  <si>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</si>
  <si>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</si>
  <si>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</si>
  <si>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</si>
  <si>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</si>
  <si>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</si>
  <si>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</si>
  <si>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</si>
  <si>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</si>
  <si>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</si>
  <si>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</si>
  <si>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</si>
  <si>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</si>
  <si>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</si>
  <si>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</si>
  <si>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</si>
  <si>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</si>
  <si>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</si>
  <si>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</si>
  <si>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</si>
  <si>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</si>
  <si>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</si>
  <si>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</si>
  <si>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</si>
  <si>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</si>
  <si>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</si>
  <si>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</si>
  <si>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</si>
  <si>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</si>
  <si>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</si>
  <si>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</si>
  <si>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</si>
  <si>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</si>
  <si>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</si>
  <si>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</si>
  <si>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</si>
  <si>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</si>
  <si>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</si>
  <si>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</si>
  <si>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</si>
  <si>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</si>
  <si>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</si>
  <si>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</si>
  <si>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</si>
  <si>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</si>
  <si>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</si>
  <si>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</si>
  <si>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</si>
  <si>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</si>
  <si>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</si>
  <si>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</si>
  <si>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</si>
  <si>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</si>
  <si>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</si>
  <si>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</si>
  <si>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</si>
  <si>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</si>
  <si>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</si>
  <si>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</si>
  <si>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</si>
  <si>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</si>
  <si>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</si>
  <si>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</si>
  <si>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</si>
  <si>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</si>
  <si>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</si>
  <si>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</si>
  <si>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</si>
  <si>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</si>
  <si>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</si>
  <si>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</si>
  <si>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</si>
  <si>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</si>
  <si>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</si>
  <si>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</si>
  <si>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</si>
  <si>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</si>
  <si>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</si>
  <si>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</si>
  <si>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</si>
  <si>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</si>
  <si>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</si>
  <si>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</si>
  <si>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</si>
  <si>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</si>
  <si>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</si>
  <si>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</si>
  <si>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</si>
  <si>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</si>
  <si>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</si>
  <si>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</si>
  <si>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</si>
  <si>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</si>
  <si>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</si>
  <si>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</si>
  <si>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</si>
  <si>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</si>
  <si>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</si>
  <si>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</si>
  <si>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</si>
  <si>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</si>
  <si>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</si>
  <si>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</si>
  <si>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</si>
  <si>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</si>
  <si>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</si>
  <si>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</si>
  <si>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</si>
  <si>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</si>
  <si>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</si>
  <si>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</si>
  <si>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</si>
  <si>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</si>
  <si>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</si>
  <si>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</si>
  <si>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</si>
  <si>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</si>
  <si>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</si>
  <si>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</si>
  <si>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</si>
  <si>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</si>
  <si>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</si>
  <si>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</si>
  <si>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</si>
  <si>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</si>
  <si>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</si>
  <si>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</si>
  <si>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</si>
  <si>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</si>
  <si>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</si>
  <si>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</si>
  <si>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</si>
  <si>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</si>
  <si>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</si>
  <si>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</si>
  <si>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</si>
  <si>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</si>
  <si>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</si>
  <si>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</si>
  <si>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</si>
  <si>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</si>
  <si>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</si>
  <si>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</si>
  <si>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</si>
  <si>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</si>
  <si>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</si>
  <si>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</si>
  <si>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</si>
  <si>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</si>
  <si>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</si>
  <si>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</si>
  <si>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</si>
  <si>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</si>
  <si>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</si>
  <si>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</si>
  <si>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</si>
  <si>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</si>
  <si>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</si>
  <si>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</si>
  <si>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</si>
  <si>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</si>
  <si>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</si>
  <si>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</si>
  <si>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</si>
  <si>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</si>
  <si>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</si>
  <si>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</si>
  <si>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</si>
  <si>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</si>
  <si>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</si>
  <si>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</si>
  <si>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</si>
  <si>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</si>
  <si>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</si>
  <si>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</si>
  <si>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</si>
  <si>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</si>
  <si>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</si>
  <si>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</si>
  <si>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</si>
  <si>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</si>
  <si>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</si>
  <si>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</si>
  <si>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</si>
  <si>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</si>
  <si>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</si>
  <si>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</si>
  <si>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</si>
  <si>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</si>
  <si>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</si>
  <si>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</si>
  <si>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</si>
  <si>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</si>
  <si>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</si>
  <si>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</si>
  <si>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</si>
  <si>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</si>
  <si>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</si>
  <si>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</si>
  <si>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</si>
  <si>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</si>
  <si>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</si>
  <si>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</si>
  <si>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</si>
  <si>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</si>
  <si>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</si>
  <si>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</si>
  <si>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</si>
  <si>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</si>
  <si>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</si>
  <si>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</si>
  <si>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</si>
  <si>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</si>
  <si>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</si>
  <si>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</si>
  <si>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</si>
  <si>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</si>
  <si>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</si>
  <si>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</si>
  <si>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</si>
  <si>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</si>
  <si>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</si>
  <si>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</si>
  <si>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</si>
  <si>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</si>
  <si>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</si>
  <si>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</si>
  <si>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</si>
  <si>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</si>
  <si>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</si>
  <si>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</si>
  <si>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</si>
  <si>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</si>
  <si>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</si>
  <si>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</si>
  <si>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</si>
  <si>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</si>
  <si>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</si>
  <si>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</si>
  <si>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</si>
  <si>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</si>
  <si>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</si>
  <si>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</si>
  <si>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</si>
  <si>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</si>
  <si>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</si>
  <si>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</si>
  <si>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</si>
  <si>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</si>
  <si>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</si>
  <si>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</si>
  <si>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</si>
  <si>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</si>
  <si>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</si>
  <si>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</si>
  <si>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</si>
  <si>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</si>
  <si>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</si>
  <si>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</si>
  <si>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</si>
  <si>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</si>
  <si>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</si>
  <si>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</si>
  <si>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</si>
  <si>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</si>
  <si>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</si>
  <si>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</si>
  <si>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</si>
  <si>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</si>
  <si>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</si>
  <si>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</si>
  <si>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</si>
  <si>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</si>
  <si>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</si>
  <si>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</si>
  <si>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</si>
  <si>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</si>
  <si>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</si>
  <si>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</si>
  <si>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</si>
  <si>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</si>
  <si>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</si>
  <si>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</si>
  <si>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</si>
  <si>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</si>
  <si>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</si>
  <si>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</si>
  <si>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</si>
  <si>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</si>
  <si>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</si>
  <si>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</si>
  <si>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</si>
  <si>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</si>
  <si>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</si>
  <si>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</si>
  <si>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</si>
  <si>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</si>
  <si>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</si>
  <si>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</si>
  <si>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</si>
  <si>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</si>
  <si>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</si>
  <si>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</si>
  <si>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</si>
  <si>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</si>
  <si>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</si>
  <si>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</si>
  <si>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</si>
  <si>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</si>
  <si>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</si>
  <si>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</si>
  <si>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</si>
  <si>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</si>
  <si>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</si>
  <si>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</si>
  <si>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</si>
  <si>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</si>
  <si>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</si>
  <si>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</si>
  <si>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</si>
  <si>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</si>
  <si>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</si>
  <si>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</si>
  <si>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</si>
  <si>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</si>
  <si>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</si>
  <si>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</si>
  <si>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</si>
  <si>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</si>
  <si>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</si>
  <si>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</si>
  <si>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</si>
  <si>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</si>
  <si>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</si>
  <si>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</si>
  <si>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</si>
  <si>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</si>
  <si>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</si>
  <si>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</si>
  <si>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</si>
  <si>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</si>
  <si>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</si>
  <si>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</si>
  <si>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</si>
  <si>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</si>
  <si>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</si>
  <si>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</si>
  <si>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</si>
  <si>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</si>
  <si>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</si>
  <si>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</si>
  <si>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</si>
  <si>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</si>
  <si>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</si>
  <si>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</si>
  <si>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</si>
  <si>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</si>
  <si>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</si>
  <si>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</si>
  <si>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</si>
  <si>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</si>
  <si>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</si>
  <si>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</si>
  <si>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</si>
  <si>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</si>
  <si>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</si>
  <si>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</si>
  <si>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</si>
  <si>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</si>
  <si>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</si>
  <si>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</si>
  <si>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</si>
  <si>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</si>
  <si>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</si>
  <si>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</si>
  <si>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</si>
  <si>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</si>
  <si>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</si>
  <si>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</si>
  <si>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</si>
  <si>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</si>
  <si>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</si>
  <si>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</si>
  <si>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</si>
  <si>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</si>
  <si>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</si>
  <si>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</si>
  <si>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</si>
  <si>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</si>
  <si>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</si>
  <si>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</si>
  <si>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</si>
  <si>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</si>
  <si>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</si>
  <si>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</si>
  <si>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</si>
  <si>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</si>
  <si>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</si>
  <si>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</si>
  <si>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</si>
  <si>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</si>
  <si>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</si>
  <si>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</si>
  <si>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</si>
  <si>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</si>
  <si>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</si>
  <si>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</si>
  <si>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</si>
  <si>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</si>
  <si>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</si>
  <si>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</si>
  <si>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</si>
  <si>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</si>
  <si>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</si>
  <si>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</si>
  <si>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</si>
  <si>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</si>
  <si>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</si>
  <si>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</si>
  <si>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</si>
  <si>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</si>
  <si>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</si>
  <si>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</si>
  <si>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</si>
  <si>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</si>
  <si>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</si>
  <si>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</si>
  <si>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</si>
  <si>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</si>
  <si>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</si>
  <si>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</si>
  <si>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</si>
  <si>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</si>
  <si>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</si>
  <si>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</si>
  <si>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</si>
  <si>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</si>
  <si>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</si>
  <si>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</si>
  <si>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</si>
  <si>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</si>
  <si>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</si>
  <si>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</si>
  <si>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</si>
  <si>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</si>
  <si>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</si>
  <si>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</si>
  <si>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</si>
  <si>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</si>
  <si>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</si>
  <si>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</si>
  <si>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</si>
  <si>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</si>
  <si>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</si>
  <si>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</si>
  <si>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</si>
  <si>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</si>
  <si>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</si>
  <si>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</si>
  <si>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</si>
  <si>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</si>
  <si>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</si>
  <si>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</si>
  <si>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</si>
  <si>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</si>
  <si>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</si>
  <si>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</si>
  <si>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</si>
  <si>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</si>
  <si>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</si>
  <si>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</si>
  <si>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</si>
  <si>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</si>
  <si>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</si>
  <si>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</si>
  <si>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</si>
  <si>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</si>
  <si>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</si>
  <si>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</si>
  <si>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</si>
  <si>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</si>
  <si>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</si>
  <si>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</si>
  <si>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</si>
  <si>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</si>
  <si>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</si>
  <si>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</si>
  <si>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</si>
  <si>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</si>
  <si>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</si>
  <si>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</si>
  <si>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</si>
  <si>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</si>
  <si>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</si>
  <si>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</si>
  <si>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</si>
  <si>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</si>
  <si>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</si>
  <si>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</si>
  <si>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</si>
  <si>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</si>
  <si>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</si>
  <si>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</si>
  <si>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</si>
  <si>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</si>
  <si>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</si>
  <si>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</si>
  <si>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</si>
  <si>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</si>
  <si>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</si>
  <si>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</si>
  <si>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</si>
  <si>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</si>
  <si>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</si>
  <si>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</si>
  <si>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</si>
  <si>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</si>
  <si>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</si>
  <si>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</si>
  <si>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</si>
  <si>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</si>
  <si>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</si>
  <si>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</si>
  <si>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</si>
  <si>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</si>
  <si>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</si>
  <si>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</si>
  <si>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</si>
  <si>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</si>
  <si>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</si>
  <si>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</si>
  <si>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</si>
  <si>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</si>
  <si>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</si>
  <si>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</si>
  <si>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</si>
  <si>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</si>
  <si>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</si>
  <si>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</si>
  <si>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</si>
  <si>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</si>
  <si>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</si>
  <si>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</si>
  <si>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</si>
  <si>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</si>
  <si>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</si>
  <si>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</si>
  <si>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</si>
  <si>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</si>
  <si>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</si>
  <si>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</si>
  <si>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</si>
  <si>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</si>
  <si>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</si>
  <si>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</si>
  <si>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</si>
  <si>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</si>
  <si>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</si>
  <si>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</si>
  <si>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</si>
  <si>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</si>
  <si>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</si>
  <si>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</si>
  <si>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</si>
  <si>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</si>
  <si>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</si>
  <si>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</si>
  <si>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</si>
  <si>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</si>
  <si>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</si>
  <si>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</si>
  <si>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</si>
  <si>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</si>
  <si>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</si>
  <si>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</si>
  <si>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</si>
  <si>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</si>
  <si>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</si>
  <si>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</si>
  <si>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</si>
  <si>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</si>
  <si>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</si>
  <si>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</si>
  <si>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</si>
  <si>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</si>
  <si>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</si>
  <si>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</si>
  <si>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</si>
  <si>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</si>
  <si>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</si>
  <si>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</si>
  <si>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</si>
  <si>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</si>
  <si>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</si>
  <si>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</si>
  <si>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</si>
  <si>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</si>
  <si>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</si>
  <si>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</si>
  <si>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</si>
  <si>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</si>
  <si>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</si>
  <si>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</si>
  <si>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</si>
  <si>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</si>
  <si>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</si>
  <si>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</si>
  <si>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</si>
  <si>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</si>
  <si>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</si>
  <si>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</si>
  <si>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</si>
  <si>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</si>
  <si>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</si>
  <si>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</si>
  <si>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</si>
  <si>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</si>
  <si>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</si>
  <si>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</si>
  <si>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</si>
  <si>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</si>
  <si>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</si>
  <si>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</si>
  <si>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</si>
  <si>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</si>
  <si>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</si>
  <si>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</si>
  <si>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</si>
  <si>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</si>
  <si>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</si>
  <si>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</si>
  <si>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</si>
  <si>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</si>
  <si>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</si>
  <si>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</si>
  <si>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</si>
  <si>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</si>
  <si>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</si>
  <si>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</si>
  <si>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</si>
  <si>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</si>
  <si>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</si>
  <si>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</si>
  <si>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</si>
  <si>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</si>
  <si>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</si>
  <si>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</si>
  <si>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</si>
  <si>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</si>
  <si>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</si>
  <si>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</si>
  <si>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</si>
  <si>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</si>
  <si>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</si>
  <si>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</si>
  <si>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</si>
  <si>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</si>
  <si>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</si>
  <si>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</si>
  <si>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</si>
  <si>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</si>
  <si>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</si>
  <si>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</si>
  <si>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</si>
  <si>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</si>
  <si>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</si>
  <si>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</si>
  <si>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</si>
  <si>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</si>
  <si>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</si>
  <si>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</si>
  <si>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</si>
  <si>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</si>
  <si>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</si>
  <si>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</si>
  <si>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</si>
  <si>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</si>
  <si>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</si>
  <si>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</si>
  <si>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</si>
  <si>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</si>
  <si>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</si>
  <si>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</si>
  <si>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</si>
  <si>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</si>
  <si>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</si>
  <si>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</si>
  <si>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</si>
  <si>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</si>
  <si>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</si>
  <si>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</si>
  <si>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</si>
  <si>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</si>
  <si>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</si>
  <si>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</si>
  <si>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</si>
  <si>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</si>
  <si>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</si>
  <si>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</si>
  <si>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</si>
  <si>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</si>
  <si>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</si>
  <si>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</si>
  <si>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</si>
  <si>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</si>
  <si>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</si>
  <si>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</si>
  <si>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</si>
  <si>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</si>
  <si>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</si>
  <si>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</si>
  <si>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</si>
  <si>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</si>
  <si>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</si>
  <si>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</si>
  <si>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</si>
  <si>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</si>
  <si>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</si>
  <si>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</si>
  <si>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</si>
  <si>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</si>
  <si>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</si>
  <si>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</si>
  <si>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</si>
  <si>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</si>
  <si>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</si>
  <si>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</si>
  <si>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</si>
  <si>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</si>
  <si>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</si>
  <si>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</si>
  <si>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</si>
  <si>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</si>
  <si>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</si>
  <si>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</si>
  <si>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</si>
  <si>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</si>
  <si>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</si>
  <si>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</si>
  <si>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</si>
  <si>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</si>
  <si>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</si>
  <si>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</si>
  <si>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</si>
  <si>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</si>
  <si>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</si>
  <si>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</si>
  <si>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</si>
  <si>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</si>
  <si>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</si>
  <si>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</si>
  <si>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</si>
  <si>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</si>
  <si>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</si>
  <si>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</si>
  <si>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</si>
  <si>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</si>
  <si>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</si>
  <si>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</si>
  <si>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</si>
  <si>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</si>
  <si>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</si>
  <si>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</si>
  <si>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</si>
  <si>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</si>
  <si>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</si>
  <si>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</si>
  <si>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</si>
  <si>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</si>
  <si>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</si>
  <si>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</si>
  <si>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</si>
  <si>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</si>
  <si>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</si>
  <si>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</si>
  <si>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</si>
  <si>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</si>
  <si>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</si>
  <si>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</si>
  <si>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</si>
  <si>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</si>
  <si>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</si>
  <si>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</si>
  <si>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</si>
  <si>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</si>
  <si>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</si>
  <si>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</si>
  <si>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</si>
  <si>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</si>
  <si>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</si>
  <si>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</si>
  <si>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</si>
  <si>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</si>
  <si>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</si>
  <si>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</si>
  <si>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</si>
  <si>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</si>
  <si>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</si>
  <si>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</si>
  <si>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</si>
  <si>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</si>
  <si>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</si>
  <si>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</si>
  <si>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</si>
  <si>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</si>
  <si>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</si>
  <si>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</si>
  <si>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</si>
  <si>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</si>
  <si>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</si>
  <si>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</si>
  <si>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</si>
  <si>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</si>
  <si>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</si>
  <si>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</si>
  <si>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</si>
  <si>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</si>
  <si>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</si>
  <si>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</si>
  <si>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</si>
  <si>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</si>
  <si>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</si>
  <si>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</si>
  <si>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</si>
  <si>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</si>
  <si>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</si>
  <si>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</si>
  <si>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</si>
  <si>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</si>
  <si>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</si>
  <si>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</si>
  <si>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</si>
  <si>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</si>
  <si>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</si>
  <si>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</si>
  <si>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</si>
  <si>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</si>
  <si>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</si>
  <si>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</si>
  <si>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</si>
  <si>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</si>
  <si>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</si>
  <si>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</si>
  <si>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</si>
  <si>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</si>
  <si>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</si>
  <si>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</si>
  <si>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</si>
  <si>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</si>
  <si>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</si>
  <si>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</si>
  <si>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</si>
  <si>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</si>
  <si>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</si>
  <si>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</si>
  <si>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</si>
  <si>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</si>
  <si>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</si>
  <si>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</si>
  <si>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</si>
  <si>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</si>
  <si>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</si>
  <si>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</si>
  <si>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</si>
  <si>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</si>
  <si>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</si>
  <si>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</si>
  <si>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</si>
  <si>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</si>
  <si>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</si>
  <si>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</si>
  <si>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</si>
  <si>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</si>
  <si>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</si>
  <si>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</si>
  <si>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</si>
  <si>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</si>
  <si>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</si>
  <si>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</si>
  <si>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</si>
  <si>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</si>
  <si>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</si>
  <si>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</si>
  <si>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</si>
  <si>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</si>
  <si>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</si>
  <si>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</si>
  <si>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</si>
  <si>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</si>
  <si>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</si>
  <si>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</si>
  <si>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</si>
  <si>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</si>
  <si>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</si>
  <si>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</si>
  <si>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</si>
  <si>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</si>
  <si>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</si>
  <si>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</si>
  <si>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</si>
  <si>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</si>
  <si>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</si>
  <si>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</si>
  <si>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</si>
  <si>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</si>
  <si>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</si>
  <si>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</si>
  <si>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</si>
  <si>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</si>
  <si>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</si>
  <si>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</si>
  <si>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</si>
  <si>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</si>
  <si>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</si>
  <si>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</si>
  <si>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</si>
  <si>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</si>
  <si>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</si>
  <si>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</si>
  <si>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</si>
  <si>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</si>
  <si>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</si>
  <si>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</si>
  <si>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</si>
  <si>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</si>
  <si>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</si>
  <si>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</si>
  <si>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</si>
  <si>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</si>
  <si>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</si>
  <si>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</si>
  <si>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</si>
  <si>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</si>
  <si>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</si>
  <si>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</si>
  <si>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</si>
  <si>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</si>
  <si>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</si>
  <si>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</si>
  <si>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</si>
  <si>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</si>
  <si>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</si>
  <si>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</si>
  <si>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</si>
  <si>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</si>
  <si>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</si>
  <si>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</si>
  <si>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</si>
  <si>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</si>
  <si>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</si>
  <si>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</si>
  <si>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</si>
  <si>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</si>
  <si>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</si>
  <si>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</si>
  <si>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</si>
  <si>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</si>
  <si>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</si>
  <si>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</si>
  <si>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</si>
  <si>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</si>
  <si>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</si>
  <si>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</si>
  <si>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</si>
  <si>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</si>
  <si>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</si>
  <si>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</si>
  <si>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</si>
  <si>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</si>
  <si>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</si>
  <si>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</si>
  <si>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</si>
  <si>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</si>
  <si>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</si>
  <si>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</si>
  <si>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</si>
  <si>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</si>
  <si>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</si>
  <si>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</si>
  <si>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</si>
  <si>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</si>
  <si>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</si>
  <si>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</si>
  <si>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</si>
  <si>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</si>
  <si>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</si>
  <si>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</si>
  <si>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</si>
  <si>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</si>
  <si>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</si>
  <si>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</si>
  <si>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</si>
  <si>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</si>
  <si>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</si>
  <si>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</si>
  <si>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</si>
  <si>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</si>
  <si>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</si>
  <si>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</si>
  <si>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</si>
  <si>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</si>
  <si>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</si>
  <si>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</si>
  <si>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</si>
  <si>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</si>
  <si>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</si>
  <si>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</si>
  <si>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</si>
  <si>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</si>
  <si>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</si>
  <si>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</si>
  <si>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</si>
  <si>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</si>
  <si>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</si>
  <si>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</si>
  <si>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</si>
  <si>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</si>
  <si>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</si>
  <si>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</si>
  <si>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</si>
  <si>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</si>
  <si>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</si>
  <si>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</si>
  <si>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</si>
  <si>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</si>
  <si>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</si>
  <si>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</si>
  <si>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</si>
  <si>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</si>
  <si>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</si>
  <si>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</si>
  <si>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</si>
  <si>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</si>
  <si>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</si>
  <si>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</si>
  <si>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</si>
  <si>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</si>
  <si>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</si>
  <si>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</si>
  <si>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</si>
  <si>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</si>
  <si>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</si>
  <si>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</si>
  <si>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</si>
  <si>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</si>
  <si>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</si>
  <si>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</si>
  <si>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</si>
  <si>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</si>
  <si>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</si>
  <si>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</si>
  <si>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</si>
  <si>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</si>
  <si>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</si>
  <si>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</si>
  <si>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</si>
  <si>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</si>
  <si>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</si>
  <si>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</si>
  <si>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</si>
  <si>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</si>
  <si>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</si>
  <si>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</si>
  <si>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</si>
  <si>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</si>
  <si>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</si>
  <si>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</si>
  <si>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</si>
  <si>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</si>
  <si>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</si>
  <si>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</si>
  <si>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</si>
  <si>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</si>
  <si>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</si>
  <si>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</si>
  <si>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</si>
  <si>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</si>
  <si>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</si>
  <si>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</si>
  <si>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</si>
  <si>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</si>
  <si>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</si>
  <si>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</si>
  <si>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</si>
  <si>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</si>
  <si>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</si>
  <si>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</si>
  <si>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</si>
  <si>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</si>
  <si>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</si>
  <si>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</si>
  <si>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</si>
  <si>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</si>
  <si>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</si>
  <si>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</si>
  <si>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</si>
  <si>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</si>
  <si>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</si>
  <si>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</si>
  <si>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</si>
  <si>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</si>
  <si>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</si>
  <si>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</si>
  <si>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</si>
  <si>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</si>
  <si>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</si>
  <si>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</si>
  <si>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</si>
  <si>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</si>
  <si>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</si>
  <si>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</si>
  <si>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</si>
  <si>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</si>
  <si>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</si>
  <si>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</si>
  <si>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</si>
  <si>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</si>
  <si>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</si>
  <si>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</si>
  <si>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</si>
  <si>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</si>
  <si>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</si>
  <si>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</si>
  <si>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</si>
  <si>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</si>
  <si>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</si>
  <si>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</si>
  <si>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</si>
  <si>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</si>
  <si>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</si>
  <si>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</si>
  <si>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</si>
  <si>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</si>
  <si>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</si>
  <si>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</si>
  <si>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</si>
  <si>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</si>
  <si>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</si>
  <si>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</si>
  <si>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</si>
  <si>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</si>
  <si>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</si>
  <si>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</si>
  <si>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</si>
  <si>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</si>
  <si>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</si>
  <si>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</si>
  <si>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</si>
  <si>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</si>
  <si>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</si>
  <si>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</si>
  <si>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</si>
  <si>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</si>
  <si>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</si>
  <si>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</si>
  <si>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</si>
  <si>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</si>
  <si>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</si>
  <si>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</si>
  <si>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</si>
  <si>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</si>
  <si>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</si>
  <si>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</si>
  <si>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</si>
  <si>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</si>
  <si>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</si>
  <si>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</si>
  <si>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</si>
  <si>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</si>
  <si>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</si>
  <si>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</si>
  <si>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</si>
  <si>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</si>
  <si>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</si>
  <si>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</si>
  <si>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</si>
  <si>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</si>
  <si>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</si>
  <si>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</si>
  <si>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</si>
  <si>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</si>
  <si>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</si>
  <si>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</si>
  <si>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</si>
  <si>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</si>
  <si>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</si>
  <si>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</si>
  <si>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</si>
  <si>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</si>
  <si>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</si>
  <si>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</si>
  <si>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</si>
  <si>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</si>
  <si>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</si>
  <si>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</si>
  <si>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</si>
  <si>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</si>
  <si>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</si>
  <si>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</si>
  <si>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</si>
  <si>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</si>
  <si>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</si>
  <si>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</si>
  <si>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</si>
  <si>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</si>
  <si>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</si>
  <si>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</si>
  <si>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</si>
  <si>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</si>
  <si>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</si>
  <si>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</si>
  <si>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</si>
  <si>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</si>
  <si>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</si>
  <si>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</si>
  <si>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</si>
  <si>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</si>
  <si>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</si>
  <si>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</si>
  <si>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</si>
  <si>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</si>
  <si>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</si>
  <si>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</si>
  <si>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</si>
  <si>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</si>
  <si>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</si>
  <si>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</si>
  <si>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</si>
  <si>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</si>
  <si>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</si>
  <si>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</si>
  <si>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</si>
  <si>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</si>
  <si>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</si>
  <si>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</si>
  <si>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</si>
  <si>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</si>
  <si>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</si>
  <si>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</si>
  <si>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</si>
  <si>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</si>
  <si>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</si>
  <si>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</si>
  <si>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</si>
  <si>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</si>
  <si>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</si>
  <si>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</si>
  <si>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</si>
  <si>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</si>
  <si>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</si>
  <si>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</si>
  <si>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</si>
  <si>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</si>
  <si>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</si>
  <si>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</si>
  <si>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</si>
  <si>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</si>
  <si>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</si>
  <si>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</si>
  <si>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</si>
  <si>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</si>
  <si>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</si>
  <si>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</si>
  <si>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</si>
  <si>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</si>
  <si>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</si>
  <si>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</si>
  <si>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</si>
  <si>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</si>
  <si>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</si>
  <si>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</si>
  <si>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</si>
  <si>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</si>
  <si>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</si>
  <si>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</si>
  <si>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</si>
  <si>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</si>
  <si>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</si>
  <si>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</si>
  <si>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</si>
  <si>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</si>
  <si>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</si>
  <si>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</si>
  <si>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</si>
  <si>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</si>
  <si>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</si>
  <si>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</si>
  <si>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</si>
  <si>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</si>
  <si>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</si>
  <si>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</si>
  <si>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</si>
  <si>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</si>
  <si>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</si>
  <si>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</si>
  <si>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</si>
  <si>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</si>
  <si>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</si>
  <si>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</si>
  <si>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</si>
  <si>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</si>
  <si>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</si>
  <si>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</si>
  <si>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</si>
  <si>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</si>
  <si>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</si>
  <si>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</si>
  <si>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</si>
  <si>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</si>
  <si>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</si>
  <si>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</si>
  <si>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</si>
  <si>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</si>
  <si>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</si>
  <si>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</si>
  <si>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</si>
  <si>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</si>
  <si>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</si>
  <si>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</si>
  <si>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</si>
  <si>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</si>
  <si>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</si>
  <si>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</si>
  <si>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</si>
  <si>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</si>
  <si>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</si>
  <si>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</si>
  <si>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</si>
  <si>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</si>
  <si>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</si>
  <si>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</si>
  <si>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</si>
  <si>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</si>
  <si>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</si>
  <si>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</si>
  <si>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</si>
  <si>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</si>
  <si>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</si>
  <si>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</si>
  <si>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</si>
  <si>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</si>
  <si>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</si>
  <si>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</si>
  <si>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</si>
  <si>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</si>
  <si>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</si>
  <si>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</si>
  <si>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</si>
  <si>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</si>
  <si>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</si>
  <si>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</si>
  <si>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</si>
  <si>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</si>
  <si>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</si>
  <si>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</si>
  <si>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</si>
  <si>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</si>
  <si>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</si>
  <si>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</si>
  <si>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</si>
  <si>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</si>
  <si>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</si>
  <si>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</si>
  <si>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</si>
  <si>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</si>
  <si>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</si>
  <si>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</si>
  <si>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</si>
  <si>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</si>
  <si>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</si>
  <si>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</si>
  <si>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</si>
  <si>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</si>
  <si>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</si>
  <si>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</si>
  <si>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</si>
  <si>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</si>
  <si>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</si>
  <si>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</si>
  <si>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</si>
  <si>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</si>
  <si>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</si>
  <si>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</si>
  <si>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</si>
  <si>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</si>
  <si>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</si>
  <si>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</si>
  <si>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</si>
  <si>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</si>
  <si>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</si>
  <si>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</si>
  <si>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</si>
  <si>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</si>
  <si>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</si>
  <si>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</si>
  <si>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</si>
  <si>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</si>
  <si>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</si>
  <si>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</si>
  <si>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</si>
  <si>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</si>
  <si>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</si>
  <si>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</si>
  <si>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</si>
  <si>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</si>
  <si>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</si>
  <si>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</si>
  <si>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</si>
  <si>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</si>
  <si>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</si>
  <si>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</si>
  <si>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</si>
  <si>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</si>
  <si>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</si>
  <si>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</si>
  <si>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</si>
  <si>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</si>
  <si>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</si>
  <si>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</si>
  <si>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</si>
  <si>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</si>
  <si>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</si>
  <si>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</si>
  <si>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</si>
  <si>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</si>
  <si>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</si>
  <si>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</si>
  <si>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</si>
  <si>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</si>
  <si>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</si>
  <si>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</si>
  <si>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</si>
  <si>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</si>
  <si>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</si>
  <si>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</si>
  <si>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</si>
  <si>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</si>
  <si>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</si>
  <si>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</si>
  <si>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</si>
  <si>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</si>
  <si>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</si>
  <si>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</si>
  <si>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</si>
  <si>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</si>
  <si>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</si>
  <si>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</si>
  <si>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</si>
  <si>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</si>
  <si>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</si>
  <si>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</si>
  <si>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</si>
  <si>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</si>
  <si>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</si>
  <si>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</si>
  <si>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</si>
  <si>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</si>
  <si>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</si>
  <si>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</si>
  <si>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</si>
  <si>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</si>
  <si>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</si>
  <si>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</si>
  <si>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</si>
  <si>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</si>
  <si>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</si>
  <si>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</si>
  <si>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</si>
  <si>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</si>
  <si>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</si>
  <si>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</si>
  <si>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</si>
  <si>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</si>
  <si>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</si>
  <si>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</si>
  <si>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</si>
  <si>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</si>
  <si>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</si>
  <si>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</si>
  <si>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</si>
  <si>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</si>
  <si>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</si>
  <si>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</si>
  <si>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</si>
  <si>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</si>
  <si>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</si>
  <si>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</si>
  <si>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</si>
  <si>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</si>
  <si>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</si>
  <si>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</si>
  <si>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</si>
  <si>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</si>
  <si>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</si>
  <si>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</si>
  <si>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</si>
  <si>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</si>
  <si>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</si>
  <si>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</si>
  <si>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</si>
  <si>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</si>
  <si>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</si>
  <si>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</si>
  <si>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</si>
  <si>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</si>
  <si>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</si>
  <si>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</si>
  <si>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</si>
  <si>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</si>
  <si>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</si>
  <si>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</si>
  <si>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</si>
  <si>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</si>
  <si>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</si>
  <si>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</si>
  <si>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</si>
  <si>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</si>
  <si>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</si>
  <si>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</si>
  <si>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</si>
  <si>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</si>
  <si>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</si>
  <si>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</si>
  <si>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</si>
  <si>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</si>
  <si>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</si>
  <si>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</si>
  <si>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</si>
  <si>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</si>
  <si>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</si>
  <si>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</si>
  <si>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</si>
  <si>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</si>
  <si>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</si>
  <si>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</si>
  <si>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</si>
  <si>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</si>
  <si>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</si>
  <si>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</si>
  <si>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</si>
  <si>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</si>
  <si>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</si>
  <si>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</si>
  <si>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</si>
  <si>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</si>
  <si>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</si>
  <si>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</si>
  <si>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</si>
  <si>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</si>
  <si>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</si>
  <si>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</si>
  <si>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</si>
  <si>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</si>
  <si>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</si>
  <si>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</si>
  <si>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</si>
  <si>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</si>
  <si>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</si>
  <si>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</si>
  <si>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</si>
  <si>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</si>
  <si>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</si>
  <si>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</si>
  <si>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</si>
  <si>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</si>
  <si>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</si>
  <si>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</si>
  <si>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</si>
  <si>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</si>
  <si>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</si>
  <si>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</si>
  <si>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</si>
  <si>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</si>
  <si>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</si>
  <si>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</si>
  <si>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</si>
  <si>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</si>
  <si>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</si>
  <si>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</si>
  <si>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</si>
  <si>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</si>
  <si>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</si>
  <si>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</si>
  <si>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</si>
  <si>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</si>
  <si>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</si>
  <si>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</si>
  <si>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</si>
  <si>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</si>
  <si>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</si>
  <si>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</si>
  <si>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</si>
  <si>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</si>
  <si>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</si>
  <si>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</si>
  <si>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</si>
  <si>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</si>
  <si>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</si>
  <si>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</si>
  <si>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</si>
  <si>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</si>
  <si>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</si>
  <si>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</si>
  <si>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</si>
  <si>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</si>
  <si>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</si>
  <si>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</si>
  <si>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</si>
  <si>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</si>
  <si>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</si>
  <si>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</si>
  <si>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</si>
  <si>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</si>
  <si>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</si>
  <si>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</si>
  <si>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</si>
  <si>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</si>
  <si>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</si>
  <si>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</si>
  <si>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</si>
  <si>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</si>
  <si>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</si>
  <si>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</si>
  <si>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</si>
  <si>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</si>
  <si>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</si>
  <si>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</si>
  <si>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</si>
  <si>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</si>
  <si>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</si>
  <si>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</si>
  <si>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</si>
  <si>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</si>
  <si>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</si>
  <si>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</si>
  <si>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</si>
  <si>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</si>
  <si>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</si>
  <si>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</si>
  <si>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</si>
  <si>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</si>
  <si>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</si>
  <si>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</si>
  <si>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</si>
  <si>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</si>
  <si>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</si>
  <si>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</si>
  <si>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</si>
  <si>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</si>
  <si>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</si>
  <si>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</si>
  <si>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</si>
  <si>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</si>
  <si>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</si>
  <si>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</si>
  <si>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</si>
  <si>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</si>
  <si>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</si>
  <si>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</si>
  <si>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</si>
  <si>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</si>
  <si>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</si>
  <si>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</si>
  <si>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</si>
  <si>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</si>
  <si>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</si>
  <si>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</si>
  <si>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</si>
  <si>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</si>
  <si>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</si>
  <si>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</si>
  <si>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</si>
  <si>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</si>
  <si>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</si>
  <si>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</si>
  <si>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</si>
  <si>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</si>
  <si>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</si>
  <si>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</si>
  <si>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</si>
  <si>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</si>
  <si>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</si>
  <si>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</si>
  <si>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</si>
  <si>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</si>
  <si>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</si>
  <si>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</si>
  <si>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</si>
  <si>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</si>
  <si>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</si>
  <si>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</si>
  <si>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</si>
  <si>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</si>
  <si>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</si>
  <si>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</si>
  <si>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</si>
  <si>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</si>
  <si>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</si>
  <si>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</si>
  <si>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</si>
  <si>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</si>
  <si>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</si>
  <si>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</si>
  <si>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</si>
  <si>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</si>
  <si>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</si>
  <si>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</si>
  <si>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</si>
  <si>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</si>
  <si>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</si>
  <si>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</si>
  <si>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</si>
  <si>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</si>
  <si>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</si>
  <si>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</si>
  <si>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</si>
  <si>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</si>
  <si>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</si>
  <si>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</si>
  <si>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</si>
  <si>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</si>
  <si>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</si>
  <si>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</si>
  <si>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</si>
  <si>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</si>
  <si>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</si>
  <si>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</si>
  <si>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</si>
  <si>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</si>
  <si>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</si>
  <si>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</si>
  <si>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</si>
  <si>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</si>
  <si>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</si>
  <si>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</si>
  <si>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</si>
  <si>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</si>
  <si>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</si>
  <si>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</si>
  <si>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</si>
  <si>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</si>
  <si>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</si>
  <si>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</si>
  <si>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</si>
  <si>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</si>
  <si>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</si>
  <si>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</si>
  <si>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</si>
  <si>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</si>
  <si>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</si>
  <si>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</si>
  <si>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</si>
  <si>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</si>
  <si>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</si>
  <si>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</si>
  <si>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</si>
  <si>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</si>
  <si>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</si>
  <si>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</si>
  <si>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</si>
  <si>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</si>
  <si>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</si>
  <si>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</si>
  <si>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</si>
  <si>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</si>
  <si>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</si>
  <si>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</si>
  <si>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</si>
  <si>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</si>
  <si>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</si>
  <si>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</si>
  <si>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</si>
  <si>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</si>
  <si>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</si>
  <si>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</si>
  <si>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</si>
  <si>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</si>
  <si>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</si>
  <si>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</si>
  <si>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</si>
  <si>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</si>
  <si>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</si>
  <si>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</si>
  <si>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</si>
  <si>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</si>
  <si>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</si>
  <si>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</si>
  <si>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</si>
  <si>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</si>
  <si>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</si>
  <si>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</si>
  <si>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</si>
  <si>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</si>
  <si>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</si>
  <si>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</si>
  <si>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</si>
  <si>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</si>
  <si>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</si>
  <si>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</si>
  <si>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</si>
  <si>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</si>
  <si>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</si>
  <si>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</si>
  <si>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</si>
  <si>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</si>
  <si>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</si>
  <si>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</si>
  <si>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</si>
  <si>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</si>
  <si>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</si>
  <si>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</si>
  <si>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</si>
  <si>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</si>
  <si>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</si>
  <si>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</si>
  <si>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</si>
  <si>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</si>
  <si>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</si>
  <si>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</si>
  <si>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</si>
  <si>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</si>
  <si>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</si>
  <si>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</si>
  <si>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</si>
  <si>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</si>
  <si>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</si>
  <si>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</si>
  <si>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</si>
  <si>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</si>
  <si>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</si>
  <si>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</si>
  <si>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</si>
  <si>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</si>
  <si>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</si>
  <si>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</si>
  <si>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</si>
  <si>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</si>
  <si>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</si>
  <si>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</si>
  <si>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</si>
  <si>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</si>
  <si>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</si>
  <si>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</si>
  <si>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</si>
  <si>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</si>
  <si>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</si>
  <si>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</si>
  <si>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</si>
  <si>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</si>
  <si>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</si>
  <si>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</si>
  <si>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</si>
  <si>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</si>
  <si>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</si>
  <si>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</si>
  <si>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</si>
  <si>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</si>
  <si>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</si>
  <si>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</si>
  <si>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</si>
  <si>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</si>
  <si>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</si>
  <si>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</si>
  <si>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</si>
  <si>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</si>
  <si>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</si>
  <si>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</si>
  <si>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</si>
  <si>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</si>
  <si>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</si>
  <si>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</si>
  <si>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</si>
  <si>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</si>
  <si>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</si>
  <si>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</si>
  <si>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</si>
  <si>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</si>
  <si>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</si>
  <si>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</si>
  <si>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</si>
  <si>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</si>
  <si>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</si>
  <si>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</si>
  <si>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</si>
  <si>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</si>
  <si>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</si>
  <si>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</si>
  <si>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</si>
  <si>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</si>
  <si>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</si>
  <si>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</si>
  <si>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</si>
  <si>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</si>
  <si>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</si>
  <si>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</si>
  <si>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</si>
  <si>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</si>
  <si>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</si>
  <si>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</si>
  <si>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</si>
  <si>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</si>
  <si>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</si>
  <si>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</si>
  <si>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</si>
  <si>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</si>
  <si>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</si>
  <si>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</si>
  <si>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</si>
  <si>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</si>
  <si>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</si>
  <si>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</si>
  <si>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</si>
  <si>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</si>
  <si>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</si>
  <si>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</si>
  <si>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</si>
  <si>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</si>
  <si>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</si>
  <si>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</si>
  <si>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</si>
  <si>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</si>
  <si>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</si>
  <si>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</si>
  <si>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</si>
  <si>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</si>
  <si>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</si>
  <si>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</si>
  <si>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</si>
  <si>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</si>
  <si>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</si>
  <si>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</si>
  <si>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</si>
  <si>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</si>
  <si>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</si>
  <si>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</si>
  <si>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</si>
  <si>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</si>
  <si>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</si>
  <si>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</si>
  <si>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</si>
  <si>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</si>
  <si>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</si>
  <si>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</si>
  <si>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</si>
  <si>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</si>
  <si>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</si>
  <si>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</si>
  <si>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</si>
  <si>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</si>
  <si>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</si>
  <si>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</si>
  <si>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</si>
  <si>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</si>
  <si>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</si>
  <si>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</si>
  <si>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</si>
  <si>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</si>
  <si>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</si>
  <si>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</si>
  <si>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</si>
  <si>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</si>
  <si>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</si>
  <si>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</si>
  <si>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</si>
  <si>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</si>
  <si>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</si>
  <si>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</si>
  <si>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</si>
  <si>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</si>
  <si>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</si>
  <si>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</si>
  <si>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</si>
  <si>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</si>
  <si>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</si>
  <si>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</si>
  <si>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</si>
  <si>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</si>
  <si>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</si>
  <si>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</si>
  <si>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</si>
  <si>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</si>
  <si>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</si>
  <si>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</si>
  <si>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</si>
  <si>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</si>
  <si>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</si>
  <si>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</si>
  <si>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</si>
  <si>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</si>
  <si>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</si>
  <si>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</si>
  <si>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</si>
  <si>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</si>
  <si>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</si>
  <si>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</si>
  <si>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</si>
  <si>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</si>
  <si>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</si>
  <si>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</si>
  <si>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</si>
  <si>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</si>
  <si>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</si>
  <si>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</si>
  <si>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</si>
  <si>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</si>
  <si>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</si>
  <si>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</si>
  <si>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</si>
  <si>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</si>
  <si>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</si>
  <si>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</si>
  <si>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</si>
  <si>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</si>
  <si>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</si>
  <si>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</si>
  <si>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</si>
  <si>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</si>
  <si>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</si>
  <si>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</si>
  <si>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</si>
  <si>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</si>
  <si>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</si>
  <si>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</si>
  <si>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</si>
  <si>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</si>
  <si>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</si>
  <si>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</si>
  <si>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</si>
  <si>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</si>
  <si>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</si>
  <si>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</si>
  <si>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</si>
  <si>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</si>
  <si>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</si>
  <si>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</si>
  <si>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</si>
  <si>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</si>
  <si>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</si>
  <si>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</si>
  <si>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</si>
  <si>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</si>
  <si>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</si>
  <si>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</si>
  <si>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</si>
  <si>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</si>
  <si>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</si>
  <si>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</si>
  <si>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</si>
  <si>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</si>
  <si>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</si>
  <si>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</si>
  <si>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</si>
  <si>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</si>
  <si>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</si>
  <si>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</si>
  <si>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</si>
  <si>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</si>
  <si>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</si>
  <si>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</si>
  <si>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</si>
  <si>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</si>
  <si>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</si>
  <si>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</si>
  <si>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</si>
  <si>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</si>
  <si>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</si>
  <si>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</si>
  <si>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</si>
  <si>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</si>
  <si>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</si>
  <si>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</si>
  <si>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</si>
  <si>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</si>
  <si>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</si>
  <si>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</si>
  <si>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</si>
  <si>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</si>
  <si>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</si>
  <si>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</si>
  <si>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</si>
  <si>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</si>
  <si>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</si>
  <si>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</si>
  <si>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</si>
  <si>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</si>
  <si>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</si>
  <si>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</si>
  <si>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</si>
  <si>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</si>
  <si>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</si>
  <si>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</si>
  <si>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</si>
  <si>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</si>
  <si>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</si>
  <si>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</si>
  <si>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</si>
  <si>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</si>
  <si>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</si>
  <si>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</si>
  <si>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</si>
  <si>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</si>
  <si>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</si>
  <si>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</si>
  <si>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</si>
  <si>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</si>
  <si>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</si>
  <si>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</si>
  <si>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</si>
  <si>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</si>
  <si>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</si>
  <si>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</si>
  <si>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</si>
  <si>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</si>
  <si>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</si>
  <si>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</si>
  <si>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</si>
  <si>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</si>
  <si>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</si>
  <si>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</si>
  <si>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</si>
  <si>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</si>
  <si>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</si>
  <si>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</si>
  <si>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</si>
  <si>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</si>
  <si>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</si>
  <si>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</si>
  <si>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</si>
  <si>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</si>
  <si>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</si>
  <si>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</si>
  <si>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</si>
  <si>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</si>
  <si>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</si>
  <si>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</si>
  <si>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</si>
  <si>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</si>
  <si>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</si>
  <si>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</si>
  <si>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</si>
  <si>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</si>
  <si>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</si>
  <si>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</si>
  <si>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</si>
  <si>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</si>
  <si>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</si>
  <si>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</si>
  <si>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</si>
  <si>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</si>
  <si>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</si>
  <si>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</si>
  <si>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</si>
  <si>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</si>
  <si>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</si>
  <si>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</si>
  <si>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</si>
  <si>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</si>
  <si>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</si>
  <si>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</si>
  <si>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</si>
  <si>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</si>
  <si>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</si>
  <si>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</si>
  <si>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</si>
  <si>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</si>
  <si>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</si>
  <si>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</si>
  <si>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</si>
  <si>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</si>
  <si>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</si>
  <si>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</si>
  <si>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</si>
  <si>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</si>
  <si>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</si>
  <si>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</si>
  <si>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</si>
  <si>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</si>
  <si>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</si>
  <si>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</si>
  <si>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</si>
  <si>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</si>
  <si>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</si>
  <si>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</si>
  <si>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</si>
  <si>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</si>
  <si>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</si>
  <si>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</si>
  <si>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</si>
  <si>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</si>
  <si>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</si>
  <si>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</si>
  <si>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</si>
  <si>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</si>
  <si>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</si>
  <si>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</si>
  <si>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</si>
  <si>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</si>
  <si>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</si>
  <si>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</si>
  <si>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</si>
  <si>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</si>
  <si>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</si>
  <si>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</si>
  <si>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</si>
  <si>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</si>
  <si>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</si>
  <si>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</si>
  <si>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</si>
  <si>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</si>
  <si>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</si>
  <si>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</si>
  <si>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</si>
  <si>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</si>
  <si>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</si>
  <si>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</si>
  <si>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</si>
  <si>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</si>
  <si>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</si>
  <si>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</si>
  <si>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</si>
  <si>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</si>
  <si>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</si>
  <si>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</si>
  <si>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</si>
  <si>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</si>
  <si>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</si>
  <si>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</si>
  <si>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</si>
  <si>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</si>
  <si>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</si>
  <si>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</si>
  <si>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</si>
  <si>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</si>
  <si>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</si>
  <si>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</si>
  <si>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</si>
  <si>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</si>
  <si>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</si>
  <si>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</si>
  <si>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</si>
  <si>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</si>
  <si>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</si>
  <si>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</si>
  <si>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</si>
  <si>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</si>
  <si>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</si>
  <si>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</si>
  <si>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</si>
  <si>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</si>
  <si>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</si>
  <si>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</si>
  <si>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</si>
  <si>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</si>
  <si>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</si>
  <si>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</si>
  <si>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</si>
  <si>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</si>
  <si>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</si>
  <si>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</si>
  <si>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</si>
  <si>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</si>
  <si>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</si>
  <si>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</si>
  <si>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</si>
  <si>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</si>
  <si>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</si>
  <si>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</si>
  <si>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</si>
  <si>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</si>
  <si>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</si>
  <si>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</si>
  <si>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</si>
  <si>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</si>
  <si>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</si>
  <si>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</si>
  <si>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</si>
  <si>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</si>
  <si>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</si>
  <si>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</si>
  <si>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</si>
  <si>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</si>
  <si>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</si>
  <si>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</si>
  <si>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</si>
  <si>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</si>
  <si>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</si>
  <si>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</si>
  <si>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</si>
  <si>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</si>
  <si>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</si>
  <si>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</si>
  <si>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</si>
  <si>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</si>
  <si>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</si>
  <si>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</si>
  <si>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</si>
  <si>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</si>
  <si>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</si>
  <si>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</si>
  <si>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</si>
  <si>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</si>
  <si>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</si>
  <si>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</si>
  <si>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</si>
  <si>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</si>
  <si>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</si>
  <si>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</si>
  <si>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</si>
  <si>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</si>
  <si>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</si>
  <si>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</si>
  <si>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</si>
  <si>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</si>
  <si>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</si>
  <si>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</si>
  <si>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</si>
  <si>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</si>
  <si>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</si>
  <si>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</si>
  <si>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</si>
  <si>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</si>
  <si>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</si>
  <si>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</si>
  <si>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</si>
  <si>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</si>
  <si>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</si>
  <si>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</si>
  <si>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</si>
  <si>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</si>
  <si>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</si>
  <si>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</si>
  <si>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</si>
  <si>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</si>
  <si>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</si>
  <si>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</si>
  <si>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</si>
  <si>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</si>
  <si>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</si>
  <si>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</si>
  <si>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</si>
  <si>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</si>
  <si>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</si>
  <si>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</si>
  <si>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</si>
  <si>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</si>
  <si>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</si>
  <si>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</si>
  <si>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</si>
  <si>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</si>
  <si>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</si>
  <si>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</si>
  <si>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</si>
  <si>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</si>
  <si>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</si>
  <si>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</si>
  <si>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</si>
  <si>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</si>
  <si>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</si>
  <si>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</si>
  <si>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</si>
  <si>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</si>
  <si>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</si>
  <si>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</si>
  <si>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</si>
  <si>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</si>
  <si>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</si>
  <si>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</si>
  <si>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</si>
  <si>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</si>
  <si>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</si>
  <si>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</si>
  <si>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</si>
  <si>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</si>
  <si>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</si>
  <si>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</si>
  <si>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</si>
  <si>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</si>
  <si>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</si>
  <si>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</si>
  <si>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</si>
  <si>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</si>
  <si>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</si>
  <si>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</si>
  <si>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</si>
  <si>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</si>
  <si>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</si>
  <si>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</si>
  <si>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</si>
  <si>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</si>
  <si>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</si>
  <si>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</si>
  <si>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</si>
  <si>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</si>
  <si>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</si>
  <si>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</si>
  <si>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</si>
  <si>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</si>
  <si>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</si>
  <si>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</si>
  <si>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</si>
  <si>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</si>
  <si>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</si>
  <si>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</si>
  <si>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</si>
  <si>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</si>
  <si>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</si>
  <si>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</si>
  <si>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</si>
  <si>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</si>
  <si>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</si>
  <si>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</si>
  <si>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</si>
  <si>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</si>
  <si>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</si>
  <si>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</si>
  <si>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</si>
  <si>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</si>
  <si>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</si>
  <si>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</si>
  <si>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</si>
  <si>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</si>
  <si>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</si>
  <si>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</si>
  <si>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</si>
  <si>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</si>
  <si>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</si>
  <si>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</si>
  <si>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</si>
  <si>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</si>
  <si>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</si>
  <si>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</si>
  <si>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</si>
  <si>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</si>
  <si>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</si>
  <si>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</si>
  <si>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</si>
  <si>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</si>
  <si>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</si>
  <si>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</si>
  <si>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</si>
  <si>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</si>
  <si>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</si>
  <si>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</si>
  <si>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</si>
  <si>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</si>
  <si>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</si>
  <si>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</si>
  <si>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</si>
  <si>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</si>
  <si>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</si>
  <si>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</si>
  <si>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</si>
  <si>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</si>
  <si>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</si>
  <si>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</si>
  <si>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</si>
  <si>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</si>
  <si>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</si>
  <si>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</si>
  <si>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</si>
  <si>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</si>
  <si>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</si>
  <si>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</si>
  <si>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</si>
  <si>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</si>
  <si>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</si>
  <si>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</si>
  <si>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</si>
  <si>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</si>
  <si>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</si>
  <si>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</si>
  <si>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</si>
  <si>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</si>
  <si>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</si>
  <si>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</si>
  <si>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</si>
  <si>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</si>
  <si>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</si>
  <si>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</si>
  <si>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</si>
  <si>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</si>
  <si>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</si>
  <si>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</si>
  <si>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</si>
  <si>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</si>
  <si>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</si>
  <si>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</si>
  <si>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</si>
  <si>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</si>
  <si>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</si>
  <si>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</si>
  <si>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</si>
  <si>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</si>
  <si>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</si>
  <si>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</si>
  <si>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</si>
  <si>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</si>
  <si>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</si>
  <si>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</si>
  <si>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</si>
  <si>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</si>
  <si>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</si>
  <si>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</si>
  <si>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</si>
  <si>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</si>
  <si>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</si>
  <si>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</si>
  <si>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</si>
  <si>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</si>
  <si>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</si>
  <si>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</si>
  <si>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</si>
  <si>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</si>
  <si>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</si>
  <si>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</si>
  <si>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</si>
  <si>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</si>
  <si>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</si>
  <si>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</si>
  <si>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</si>
  <si>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</si>
  <si>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</si>
  <si>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</si>
  <si>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</si>
  <si>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</si>
  <si>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</si>
  <si>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</si>
  <si>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</si>
  <si>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</si>
  <si>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</si>
  <si>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</si>
  <si>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</si>
  <si>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</si>
  <si>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</si>
  <si>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</si>
  <si>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</si>
  <si>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</si>
  <si>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</si>
  <si>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</si>
  <si>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</si>
  <si>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</si>
  <si>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</si>
  <si>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</si>
  <si>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</si>
  <si>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</si>
  <si>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</si>
  <si>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</si>
  <si>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</si>
  <si>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</si>
  <si>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</si>
  <si>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</si>
  <si>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</si>
  <si>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</si>
  <si>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</si>
  <si>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</si>
  <si>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</si>
  <si>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</si>
  <si>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</si>
  <si>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</si>
  <si>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</si>
  <si>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</si>
  <si>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</si>
  <si>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</si>
  <si>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</si>
  <si>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</si>
  <si>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</si>
  <si>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</si>
  <si>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</si>
  <si>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</si>
  <si>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</si>
  <si>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</si>
  <si>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</si>
  <si>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</si>
  <si>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</si>
  <si>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</si>
  <si>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</si>
  <si>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</si>
  <si>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</si>
  <si>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</si>
  <si>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</si>
  <si>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</si>
  <si>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</si>
  <si>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</si>
  <si>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</si>
  <si>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</si>
  <si>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</si>
  <si>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</si>
  <si>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</si>
  <si>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</si>
  <si>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</si>
  <si>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</si>
  <si>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</si>
  <si>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</si>
  <si>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</si>
  <si>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</si>
  <si>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</si>
  <si>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</si>
  <si>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</si>
  <si>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</si>
  <si>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</si>
  <si>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</si>
  <si>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</si>
  <si>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</si>
  <si>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</si>
  <si>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</si>
  <si>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</si>
  <si>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</si>
  <si>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</si>
  <si>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</si>
  <si>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</si>
  <si>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</si>
  <si>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</si>
  <si>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</si>
  <si>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</si>
  <si>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</si>
  <si>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</si>
  <si>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</si>
  <si>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</si>
  <si>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</si>
  <si>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</si>
  <si>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</si>
  <si>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</si>
  <si>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</si>
  <si>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</si>
  <si>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</si>
  <si>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</si>
  <si>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</si>
  <si>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</si>
  <si>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</si>
  <si>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</si>
  <si>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</si>
  <si>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</si>
  <si>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</si>
  <si>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</si>
  <si>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</si>
  <si>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</si>
  <si>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</si>
  <si>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</si>
  <si>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</si>
  <si>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</si>
  <si>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</si>
  <si>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</si>
  <si>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</si>
  <si>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</si>
  <si>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</si>
  <si>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</si>
  <si>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</si>
  <si>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</si>
  <si>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</si>
  <si>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</si>
  <si>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</si>
  <si>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</si>
  <si>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</si>
  <si>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</si>
  <si>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</si>
  <si>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</si>
  <si>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</si>
  <si>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</si>
  <si>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</si>
  <si>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</si>
  <si>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</si>
  <si>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</si>
  <si>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</si>
  <si>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</si>
  <si>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</si>
  <si>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</si>
  <si>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</si>
  <si>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</si>
  <si>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</si>
  <si>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</si>
  <si>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</si>
  <si>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</si>
  <si>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</si>
  <si>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</si>
  <si>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</si>
  <si>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</si>
  <si>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</si>
  <si>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</si>
  <si>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</si>
  <si>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</si>
  <si>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</si>
  <si>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</si>
  <si>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</si>
  <si>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</si>
  <si>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</si>
  <si>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</si>
  <si>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</si>
  <si>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</si>
  <si>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</si>
  <si>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</si>
  <si>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</si>
  <si>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</si>
  <si>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</si>
  <si>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</si>
  <si>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</si>
  <si>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</si>
  <si>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</si>
  <si>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</si>
  <si>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</si>
  <si>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</si>
  <si>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</si>
  <si>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</si>
  <si>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</si>
  <si>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</si>
  <si>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</si>
  <si>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</si>
  <si>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</si>
  <si>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</si>
  <si>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</si>
  <si>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</si>
  <si>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</si>
  <si>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</si>
  <si>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</si>
  <si>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</si>
  <si>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</si>
  <si>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</si>
  <si>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</si>
  <si>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</si>
  <si>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</si>
  <si>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</si>
  <si>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</si>
  <si>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</si>
  <si>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</si>
  <si>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</si>
  <si>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</si>
  <si>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</si>
  <si>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</si>
  <si>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</si>
  <si>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</si>
  <si>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</si>
  <si>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</si>
  <si>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</si>
  <si>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</si>
  <si>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</si>
  <si>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</si>
  <si>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</si>
  <si>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</si>
  <si>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</si>
  <si>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</si>
  <si>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</si>
  <si>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</si>
  <si>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</si>
  <si>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</si>
  <si>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</si>
  <si>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</si>
  <si>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</si>
  <si>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</si>
  <si>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</si>
  <si>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</si>
  <si>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</si>
  <si>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</si>
  <si>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</si>
  <si>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</si>
  <si>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</si>
  <si>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</si>
  <si>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</si>
  <si>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</si>
  <si>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</si>
  <si>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</si>
  <si>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</si>
  <si>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</si>
  <si>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</si>
  <si>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</si>
  <si>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</si>
  <si>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</si>
  <si>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</si>
  <si>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</si>
  <si>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</si>
  <si>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</si>
  <si>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</si>
  <si>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</si>
  <si>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</si>
  <si>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</si>
  <si>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</si>
  <si>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</si>
  <si>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</si>
  <si>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</si>
  <si>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</si>
  <si>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</si>
  <si>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</si>
  <si>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</si>
  <si>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</si>
  <si>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</si>
  <si>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</si>
  <si>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</si>
  <si>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</si>
  <si>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</si>
  <si>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</si>
  <si>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</si>
  <si>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</si>
  <si>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</si>
  <si>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</si>
  <si>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</si>
  <si>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</si>
  <si>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</si>
  <si>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</si>
  <si>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</si>
  <si>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</si>
  <si>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</si>
  <si>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</si>
  <si>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</si>
  <si>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</si>
  <si>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</si>
  <si>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</si>
  <si>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</si>
  <si>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</si>
  <si>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</si>
  <si>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</si>
  <si>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</si>
  <si>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</si>
  <si>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</si>
  <si>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</si>
  <si>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</si>
  <si>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</si>
  <si>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</si>
  <si>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</si>
  <si>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</si>
  <si>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</si>
  <si>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</si>
  <si>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</si>
  <si>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</si>
  <si>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</si>
  <si>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</si>
  <si>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</si>
  <si>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</si>
  <si>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</si>
  <si>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</si>
  <si>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</si>
  <si>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</si>
  <si>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</si>
  <si>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</si>
  <si>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</si>
  <si>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</si>
  <si>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</si>
  <si>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</si>
  <si>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</si>
  <si>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</si>
  <si>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</si>
  <si>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</si>
  <si>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</si>
  <si>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</si>
  <si>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</si>
  <si>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</si>
  <si>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</si>
  <si>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</si>
  <si>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</si>
  <si>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</si>
  <si>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</si>
  <si>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</si>
  <si>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</si>
  <si>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</si>
  <si>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</si>
  <si>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</si>
  <si>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</si>
  <si>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</si>
  <si>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</si>
  <si>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</si>
  <si>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</si>
  <si>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</si>
  <si>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</si>
  <si>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</si>
  <si>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</si>
  <si>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</si>
  <si>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</si>
  <si>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</si>
  <si>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</si>
  <si>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</si>
  <si>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</si>
  <si>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</si>
  <si>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</si>
  <si>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</si>
  <si>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</si>
  <si>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</si>
  <si>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</si>
  <si>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</si>
  <si>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</si>
  <si>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</si>
  <si>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</si>
  <si>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</si>
  <si>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</si>
  <si>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</si>
  <si>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</si>
  <si>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</si>
  <si>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</si>
  <si>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</si>
  <si>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</si>
  <si>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</si>
  <si>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</si>
  <si>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</si>
  <si>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</si>
  <si>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</si>
  <si>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</si>
  <si>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</si>
  <si>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</si>
  <si>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</si>
  <si>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</si>
  <si>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</si>
  <si>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</si>
  <si>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</si>
  <si>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</si>
  <si>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</si>
  <si>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</si>
  <si>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</si>
  <si>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</si>
  <si>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</si>
  <si>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</si>
  <si>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</si>
  <si>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</si>
  <si>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</si>
  <si>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</si>
  <si>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</si>
  <si>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</si>
  <si>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</si>
  <si>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</si>
  <si>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</si>
  <si>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</si>
  <si>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</si>
  <si>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</si>
  <si>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</si>
  <si>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</si>
  <si>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</si>
  <si>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</si>
  <si>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</si>
  <si>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</si>
  <si>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</si>
  <si>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</si>
  <si>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</si>
  <si>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</si>
  <si>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</si>
  <si>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</si>
  <si>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</si>
  <si>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</si>
  <si>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</si>
  <si>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</si>
  <si>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</si>
  <si>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</si>
  <si>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</si>
  <si>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</si>
  <si>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</si>
  <si>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</si>
  <si>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</si>
  <si>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</si>
  <si>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</si>
  <si>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</si>
  <si>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</si>
  <si>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</si>
  <si>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</si>
  <si>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</si>
  <si>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</si>
  <si>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</si>
  <si>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</si>
  <si>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</si>
  <si>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</si>
  <si>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</si>
  <si>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</si>
  <si>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</si>
  <si>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</si>
  <si>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</si>
  <si>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</si>
  <si>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</si>
  <si>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</si>
  <si>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</si>
  <si>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</si>
  <si>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</si>
  <si>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</si>
  <si>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</si>
  <si>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</si>
  <si>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</si>
  <si>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</si>
  <si>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</si>
  <si>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</si>
  <si>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</si>
  <si>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</si>
  <si>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</si>
  <si>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</si>
  <si>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</si>
  <si>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</si>
  <si>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</si>
  <si>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</si>
  <si>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</si>
  <si>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</si>
  <si>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</si>
  <si>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</si>
  <si>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</si>
  <si>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</si>
  <si>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</si>
  <si>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</si>
  <si>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</si>
  <si>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</si>
  <si>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</si>
  <si>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</si>
  <si>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</si>
  <si>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</si>
  <si>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</si>
  <si>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</si>
  <si>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</si>
  <si>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</si>
  <si>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</si>
  <si>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</si>
  <si>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</si>
  <si>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</si>
  <si>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</si>
  <si>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</si>
  <si>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</si>
  <si>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</si>
  <si>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</si>
  <si>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</si>
  <si>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</si>
  <si>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</si>
  <si>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</si>
  <si>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</si>
  <si>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</si>
  <si>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</si>
  <si>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</si>
  <si>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</si>
  <si>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</si>
  <si>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</si>
  <si>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</si>
  <si>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</si>
  <si>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</si>
  <si>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</si>
  <si>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</si>
  <si>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</si>
  <si>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</si>
  <si>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</si>
  <si>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</si>
  <si>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</si>
  <si>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</si>
  <si>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</si>
  <si>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</si>
  <si>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</si>
  <si>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</si>
  <si>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</si>
  <si>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</si>
  <si>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</si>
  <si>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</si>
  <si>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</si>
  <si>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</si>
  <si>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</si>
  <si>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</si>
  <si>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</si>
  <si>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</si>
  <si>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</si>
  <si>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</si>
  <si>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</si>
  <si>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</si>
  <si>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</si>
  <si>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</si>
  <si>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</si>
  <si>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</si>
  <si>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</si>
  <si>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</si>
  <si>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</si>
  <si>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</si>
  <si>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</si>
  <si>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</si>
  <si>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</si>
  <si>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</si>
  <si>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</si>
  <si>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</si>
  <si>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</si>
  <si>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</si>
  <si>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</si>
  <si>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</si>
  <si>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</si>
  <si>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</si>
  <si>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</si>
  <si>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</si>
  <si>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</si>
  <si>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</si>
  <si>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</si>
  <si>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</si>
  <si>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</si>
  <si>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</si>
  <si>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</si>
  <si>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</si>
  <si>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</si>
  <si>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</si>
  <si>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</si>
  <si>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</si>
  <si>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</si>
  <si>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</si>
  <si>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</si>
  <si>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</si>
  <si>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</si>
  <si>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</si>
  <si>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</si>
  <si>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</si>
  <si>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</si>
  <si>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</si>
  <si>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</si>
  <si>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</si>
  <si>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</si>
  <si>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</si>
  <si>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</si>
  <si>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</si>
  <si>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</si>
  <si>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</si>
  <si>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</si>
  <si>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</si>
  <si>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</si>
  <si>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</si>
  <si>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</si>
  <si>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</si>
  <si>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</si>
  <si>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</si>
  <si>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</si>
  <si>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</si>
  <si>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</si>
  <si>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</si>
  <si>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</si>
  <si>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</si>
  <si>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</si>
  <si>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</si>
  <si>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</si>
  <si>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</si>
  <si>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</si>
  <si>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</si>
  <si>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</si>
  <si>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</si>
  <si>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</si>
  <si>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</si>
  <si>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</si>
  <si>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</si>
  <si>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</si>
  <si>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</si>
  <si>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</si>
  <si>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</si>
  <si>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</si>
  <si>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</si>
  <si>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</si>
  <si>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</si>
  <si>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</si>
  <si>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</si>
  <si>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</si>
  <si>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</si>
  <si>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</si>
  <si>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</si>
  <si>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</si>
  <si>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</si>
  <si>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</si>
  <si>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</si>
  <si>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</si>
  <si>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</si>
  <si>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</si>
  <si>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</si>
  <si>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</si>
  <si>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</si>
  <si>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</si>
  <si>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</si>
  <si>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</si>
  <si>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</si>
  <si>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</si>
  <si>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</si>
  <si>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</si>
  <si>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</si>
  <si>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</si>
  <si>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</si>
  <si>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</si>
  <si>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</si>
  <si>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</si>
  <si>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</si>
  <si>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</si>
  <si>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</si>
  <si>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</si>
  <si>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</si>
  <si>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</si>
  <si>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</si>
  <si>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</si>
  <si>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</si>
  <si>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</si>
  <si>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</si>
  <si>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</si>
  <si>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</si>
  <si>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</si>
  <si>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</si>
  <si>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</si>
  <si>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</si>
  <si>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</si>
  <si>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</si>
  <si>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</si>
  <si>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</si>
  <si>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</si>
  <si>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</si>
  <si>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</si>
  <si>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</si>
  <si>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</si>
  <si>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</si>
  <si>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</si>
  <si>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</si>
  <si>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</si>
  <si>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</si>
  <si>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</si>
  <si>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</si>
  <si>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</si>
  <si>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</si>
  <si>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</si>
  <si>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</si>
  <si>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</si>
  <si>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</si>
  <si>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</si>
  <si>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</si>
  <si>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</si>
  <si>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</si>
  <si>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</si>
  <si>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</si>
  <si>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</si>
  <si>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</si>
  <si>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</si>
  <si>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</si>
  <si>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</si>
  <si>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</si>
  <si>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</si>
  <si>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</si>
  <si>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</si>
  <si>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</si>
  <si>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</si>
  <si>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</si>
  <si>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</si>
  <si>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</si>
  <si>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</si>
  <si>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</si>
  <si>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</si>
  <si>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</si>
  <si>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</si>
  <si>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</si>
  <si>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</si>
  <si>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</si>
  <si>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</si>
  <si>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</si>
  <si>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</si>
  <si>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</si>
  <si>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</si>
  <si>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</si>
  <si>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</si>
  <si>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</si>
  <si>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</si>
  <si>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</si>
  <si>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</si>
  <si>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</si>
  <si>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</si>
  <si>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</si>
  <si>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</si>
  <si>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</si>
  <si>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</si>
  <si>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</si>
  <si>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</si>
  <si>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</si>
  <si>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</si>
  <si>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</si>
  <si>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</si>
  <si>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</si>
  <si>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</si>
  <si>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</si>
  <si>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</si>
  <si>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</si>
  <si>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</si>
  <si>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</si>
  <si>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</si>
  <si>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</si>
  <si>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</si>
  <si>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</si>
  <si>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</si>
  <si>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</si>
  <si>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</si>
  <si>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</si>
  <si>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</si>
  <si>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</si>
  <si>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</si>
  <si>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</si>
  <si>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</si>
  <si>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</si>
  <si>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</si>
  <si>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</si>
  <si>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</si>
  <si>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</si>
  <si>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</si>
  <si>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</si>
  <si>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</si>
  <si>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</si>
  <si>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</si>
  <si>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</si>
  <si>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</si>
  <si>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</si>
  <si>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</si>
  <si>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</si>
  <si>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</si>
  <si>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</si>
  <si>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</si>
  <si>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</si>
  <si>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</si>
  <si>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</si>
  <si>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</si>
  <si>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</si>
  <si>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</si>
  <si>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</si>
  <si>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</si>
  <si>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</si>
  <si>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</si>
  <si>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</si>
  <si>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</si>
  <si>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</si>
  <si>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</si>
  <si>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</si>
  <si>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</si>
  <si>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</si>
  <si>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</si>
  <si>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</si>
  <si>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</si>
  <si>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</si>
  <si>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</si>
  <si>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</si>
  <si>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</si>
  <si>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</si>
  <si>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</si>
  <si>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</si>
  <si>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</si>
  <si>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</si>
  <si>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</si>
  <si>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</si>
  <si>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</si>
  <si>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</si>
  <si>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</si>
  <si>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</si>
  <si>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</si>
  <si>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</si>
  <si>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</si>
  <si>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</si>
  <si>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</si>
  <si>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</si>
  <si>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</si>
  <si>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</si>
  <si>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</si>
  <si>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</si>
  <si>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</si>
  <si>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</si>
  <si>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</si>
  <si>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</si>
  <si>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</si>
  <si>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</si>
  <si>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</si>
  <si>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</si>
  <si>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</si>
  <si>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</si>
  <si>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</si>
  <si>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</si>
  <si>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</si>
  <si>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</si>
  <si>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</si>
  <si>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</si>
  <si>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</si>
  <si>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</si>
  <si>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</si>
  <si>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</si>
  <si>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</si>
  <si>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</si>
  <si>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</si>
  <si>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</si>
  <si>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</si>
  <si>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</si>
  <si>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</si>
  <si>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</si>
  <si>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</si>
  <si>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</si>
  <si>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</si>
  <si>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</si>
  <si>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</si>
  <si>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</si>
  <si>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</si>
  <si>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</si>
  <si>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</si>
  <si>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</si>
  <si>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</si>
  <si>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</si>
  <si>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</si>
  <si>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</si>
  <si>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</si>
  <si>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</si>
  <si>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</si>
  <si>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</si>
  <si>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</si>
  <si>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</si>
  <si>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</si>
  <si>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</si>
  <si>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</si>
  <si>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</si>
  <si>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</si>
  <si>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</si>
  <si>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</si>
  <si>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</si>
  <si>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</si>
  <si>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</si>
  <si>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</si>
  <si>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</si>
  <si>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</si>
  <si>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</si>
  <si>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</si>
  <si>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</si>
  <si>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</si>
  <si>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</si>
  <si>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</si>
  <si>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</si>
  <si>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</si>
  <si>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</si>
  <si>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</si>
  <si>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</si>
  <si>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</si>
  <si>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</si>
  <si>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</si>
  <si>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</si>
  <si>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</si>
  <si>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</si>
  <si>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</si>
  <si>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</si>
  <si>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</si>
  <si>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</si>
  <si>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</si>
  <si>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</si>
  <si>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</si>
  <si>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</si>
  <si>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</si>
  <si>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</si>
  <si>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</si>
  <si>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</si>
  <si>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</si>
  <si>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</si>
  <si>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</si>
  <si>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</si>
  <si>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</si>
  <si>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</si>
  <si>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</si>
  <si>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</si>
  <si>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</si>
  <si>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</si>
  <si>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</si>
  <si>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</si>
  <si>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</si>
  <si>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</si>
  <si>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</si>
  <si>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</si>
  <si>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</si>
  <si>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</si>
  <si>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</si>
  <si>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</si>
  <si>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</si>
  <si>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</si>
  <si>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</si>
  <si>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</si>
  <si>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</si>
  <si>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</si>
  <si>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</si>
  <si>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</si>
  <si>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</si>
  <si>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</si>
  <si>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</si>
  <si>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</si>
  <si>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</si>
  <si>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</si>
  <si>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</si>
  <si>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</si>
  <si>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</si>
  <si>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</si>
  <si>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</si>
  <si>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</si>
  <si>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</si>
  <si>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</si>
  <si>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</si>
  <si>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</si>
  <si>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</si>
  <si>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</si>
  <si>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</si>
  <si>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</si>
  <si>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</si>
  <si>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</si>
  <si>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</si>
  <si>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</si>
  <si>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</si>
  <si>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</si>
  <si>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</si>
  <si>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</si>
  <si>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</si>
  <si>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</si>
  <si>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</si>
  <si>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</si>
  <si>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</si>
  <si>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</si>
  <si>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</si>
  <si>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</si>
  <si>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</si>
  <si>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</si>
  <si>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</si>
  <si>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</si>
  <si>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</si>
  <si>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</si>
  <si>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</si>
  <si>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</si>
  <si>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</si>
  <si>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</si>
  <si>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</si>
  <si>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</si>
  <si>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</si>
  <si>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</si>
  <si>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</si>
  <si>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</si>
  <si>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</si>
  <si>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</si>
  <si>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</si>
  <si>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</si>
  <si>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</si>
  <si>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</si>
  <si>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</si>
  <si>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</si>
  <si>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</si>
  <si>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</si>
  <si>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</si>
  <si>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</si>
  <si>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</si>
  <si>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</si>
  <si>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</si>
  <si>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</si>
  <si>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</si>
  <si>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</si>
  <si>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</si>
  <si>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</si>
  <si>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</si>
  <si>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</si>
  <si>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</si>
  <si>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</si>
  <si>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</si>
  <si>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</si>
  <si>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</si>
  <si>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</si>
  <si>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</si>
  <si>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</si>
  <si>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</si>
  <si>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</si>
  <si>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</si>
  <si>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</si>
  <si>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</si>
  <si>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</si>
  <si>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</si>
  <si>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</si>
  <si>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</si>
  <si>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</si>
  <si>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</si>
  <si>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</si>
  <si>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</si>
  <si>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</si>
  <si>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</si>
  <si>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</si>
  <si>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</si>
  <si>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</si>
  <si>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</si>
  <si>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</si>
  <si>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</si>
  <si>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</si>
  <si>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</si>
  <si>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</si>
  <si>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</si>
  <si>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</si>
  <si>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</si>
  <si>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</si>
  <si>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</si>
  <si>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</si>
  <si>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</si>
  <si>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</si>
  <si>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</si>
  <si>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</si>
  <si>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</si>
  <si>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</si>
  <si>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</si>
  <si>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</si>
  <si>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</si>
  <si>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</si>
  <si>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</si>
  <si>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</si>
  <si>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</si>
  <si>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</si>
  <si>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</si>
  <si>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</si>
  <si>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</si>
  <si>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</si>
  <si>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</si>
  <si>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</si>
  <si>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</si>
  <si>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</si>
  <si>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</si>
  <si>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</si>
  <si>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</si>
  <si>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</si>
  <si>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</si>
  <si>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</si>
  <si>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</si>
  <si>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</si>
  <si>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</si>
  <si>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</si>
  <si>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</si>
  <si>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</si>
  <si>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</si>
  <si>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</si>
  <si>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</si>
  <si>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</si>
  <si>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</si>
  <si>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</si>
  <si>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</si>
  <si>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</si>
  <si>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</si>
  <si>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</si>
  <si>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</si>
  <si>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</si>
  <si>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</si>
  <si>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</si>
  <si>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</si>
  <si>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</si>
  <si>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</si>
  <si>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</si>
  <si>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</si>
  <si>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</si>
  <si>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</si>
  <si>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</si>
  <si>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</si>
  <si>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</si>
  <si>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</si>
  <si>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</si>
  <si>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</si>
  <si>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</si>
  <si>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</si>
  <si>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</si>
  <si>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</si>
  <si>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</si>
  <si>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</si>
  <si>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</si>
  <si>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</si>
  <si>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</si>
  <si>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</si>
  <si>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</si>
  <si>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</si>
  <si>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</si>
  <si>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</si>
  <si>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</si>
  <si>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</si>
  <si>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</si>
  <si>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</si>
  <si>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</si>
  <si>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</si>
  <si>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</si>
  <si>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</si>
  <si>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</si>
  <si>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</si>
  <si>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</si>
  <si>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</si>
  <si>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</si>
  <si>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</si>
  <si>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</si>
  <si>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</si>
  <si>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</si>
  <si>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</si>
  <si>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</si>
  <si>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</si>
  <si>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</si>
  <si>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</si>
  <si>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</si>
  <si>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</si>
  <si>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</si>
  <si>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</si>
  <si>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</si>
  <si>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</si>
  <si>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</si>
  <si>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</si>
  <si>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</si>
  <si>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</si>
  <si>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</si>
  <si>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</si>
  <si>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</si>
  <si>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</si>
  <si>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</si>
  <si>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</si>
  <si>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</si>
  <si>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</si>
  <si>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</si>
  <si>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</si>
  <si>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</si>
  <si>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</si>
  <si>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</si>
  <si>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</si>
  <si>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</si>
  <si>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</si>
  <si>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</si>
  <si>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</si>
  <si>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</si>
  <si>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</si>
  <si>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</si>
  <si>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</si>
  <si>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</si>
  <si>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</si>
  <si>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</si>
  <si>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</si>
  <si>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</si>
  <si>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</si>
  <si>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</si>
  <si>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</si>
  <si>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</si>
  <si>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</si>
  <si>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</si>
  <si>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</si>
  <si>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</si>
  <si>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</si>
  <si>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</si>
  <si>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</si>
  <si>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</si>
  <si>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</si>
  <si>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</si>
  <si>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</si>
  <si>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</si>
  <si>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</si>
  <si>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</si>
  <si>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</si>
  <si>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</si>
  <si>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</si>
  <si>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</si>
  <si>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</si>
  <si>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</si>
  <si>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</si>
  <si>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</si>
  <si>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</si>
  <si>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</si>
  <si>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</si>
  <si>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</si>
  <si>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</si>
  <si>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</si>
  <si>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</si>
  <si>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</si>
  <si>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</si>
  <si>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</si>
  <si>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</si>
  <si>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</si>
  <si>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</si>
  <si>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</si>
  <si>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</si>
  <si>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</si>
  <si>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</si>
  <si>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</si>
  <si>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</si>
  <si>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</si>
  <si>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</si>
  <si>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</si>
  <si>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</si>
  <si>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</si>
  <si>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</si>
  <si>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</si>
  <si>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</si>
  <si>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</si>
  <si>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</si>
  <si>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</si>
  <si>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</si>
  <si>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</si>
  <si>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</si>
  <si>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</si>
  <si>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</si>
  <si>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</si>
  <si>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</si>
  <si>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</si>
  <si>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</si>
  <si>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</si>
  <si>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</si>
  <si>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</si>
  <si>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</si>
  <si>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</si>
  <si>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</si>
  <si>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</si>
  <si>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</si>
  <si>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</si>
  <si>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</si>
  <si>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</si>
  <si>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</si>
  <si>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</si>
  <si>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</si>
  <si>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</si>
  <si>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</si>
  <si>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</si>
  <si>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</si>
  <si>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</si>
  <si>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</si>
  <si>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</si>
  <si>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</si>
  <si>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</si>
  <si>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</si>
  <si>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</si>
  <si>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</si>
  <si>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</si>
  <si>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</si>
  <si>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</si>
  <si>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</si>
  <si>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</si>
  <si>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</si>
  <si>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</si>
  <si>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</si>
  <si>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</si>
  <si>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</si>
  <si>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</si>
  <si>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</si>
  <si>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</si>
  <si>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</si>
  <si>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</si>
  <si>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</si>
  <si>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</si>
  <si>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</si>
  <si>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</si>
  <si>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</si>
  <si>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</si>
  <si>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</si>
  <si>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</si>
  <si>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</si>
  <si>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</si>
  <si>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</si>
  <si>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</si>
  <si>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</si>
  <si>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</si>
  <si>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</si>
  <si>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</si>
  <si>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</si>
  <si>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</si>
  <si>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</si>
  <si>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</si>
  <si>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</si>
  <si>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</si>
  <si>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</si>
  <si>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</si>
  <si>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</si>
  <si>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</si>
  <si>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</si>
  <si>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</si>
  <si>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</si>
  <si>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</si>
  <si>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</si>
  <si>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</si>
  <si>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</si>
  <si>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</si>
  <si>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</si>
  <si>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</si>
  <si>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</si>
  <si>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</si>
  <si>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</si>
  <si>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</si>
  <si>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</si>
  <si>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</si>
  <si>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</si>
  <si>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</si>
  <si>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</si>
  <si>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</si>
  <si>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</si>
  <si>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</si>
  <si>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</si>
  <si>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</si>
  <si>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</si>
  <si>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</si>
  <si>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</si>
  <si>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</si>
  <si>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</si>
  <si>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</si>
  <si>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</si>
  <si>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</si>
  <si>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</si>
  <si>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</si>
  <si>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</si>
  <si>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</si>
  <si>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</si>
  <si>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</si>
  <si>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</si>
  <si>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</si>
  <si>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</si>
  <si>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</si>
  <si>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</si>
  <si>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</si>
  <si>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</si>
  <si>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</si>
  <si>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</si>
  <si>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</si>
  <si>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</si>
  <si>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</si>
  <si>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</si>
  <si>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</si>
  <si>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</si>
  <si>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</si>
  <si>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</si>
  <si>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</si>
  <si>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</si>
  <si>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</si>
  <si>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</si>
  <si>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</si>
  <si>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</si>
  <si>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</si>
  <si>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</si>
  <si>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</si>
  <si>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</si>
  <si>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</si>
  <si>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</si>
  <si>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</si>
  <si>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</si>
  <si>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</si>
  <si>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</si>
  <si>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</si>
  <si>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</si>
  <si>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</si>
  <si>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</si>
  <si>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</si>
  <si>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</si>
  <si>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</si>
  <si>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</si>
  <si>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</si>
  <si>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</si>
  <si>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</si>
  <si>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</si>
  <si>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</si>
  <si>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</si>
  <si>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</si>
  <si>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</si>
  <si>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</si>
  <si>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</si>
  <si>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</si>
  <si>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</si>
  <si>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</si>
  <si>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</si>
  <si>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</si>
  <si>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</si>
  <si>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</si>
  <si>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</si>
  <si>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</si>
  <si>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</si>
  <si>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</si>
  <si>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</si>
  <si>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</si>
  <si>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</si>
  <si>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</si>
  <si>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</si>
  <si>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</si>
  <si>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</si>
  <si>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</si>
  <si>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</si>
  <si>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</si>
  <si>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</si>
  <si>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</si>
  <si>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</si>
  <si>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</si>
  <si>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</si>
  <si>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</si>
  <si>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</si>
  <si>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</si>
  <si>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</si>
  <si>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</si>
  <si>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</si>
  <si>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</si>
  <si>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</si>
  <si>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</si>
  <si>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</si>
  <si>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</si>
  <si>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</si>
  <si>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</si>
  <si>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</si>
  <si>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</si>
  <si>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</si>
  <si>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</si>
  <si>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</si>
  <si>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</si>
  <si>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</si>
  <si>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</si>
  <si>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</si>
  <si>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</si>
  <si>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</si>
  <si>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</si>
  <si>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</si>
  <si>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</si>
  <si>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</si>
  <si>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</si>
  <si>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</si>
  <si>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</si>
  <si>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</si>
  <si>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</si>
  <si>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</si>
  <si>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</si>
  <si>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</si>
  <si>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</si>
  <si>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</si>
  <si>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</si>
  <si>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</si>
  <si>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</si>
  <si>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</si>
  <si>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</si>
  <si>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</si>
  <si>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</si>
  <si>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</si>
  <si>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</si>
  <si>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</si>
  <si>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</si>
  <si>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</si>
  <si>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</si>
  <si>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</si>
  <si>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</si>
  <si>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</si>
  <si>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</si>
  <si>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</si>
  <si>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</si>
  <si>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</si>
  <si>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</si>
  <si>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</si>
  <si>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</si>
  <si>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</si>
  <si>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</si>
  <si>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</si>
  <si>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</si>
  <si>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</si>
  <si>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</si>
  <si>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</si>
  <si>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</si>
  <si>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</si>
  <si>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</si>
  <si>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</si>
  <si>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</si>
  <si>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</si>
  <si>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</si>
  <si>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</si>
  <si>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</si>
  <si>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</si>
  <si>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</si>
  <si>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</si>
  <si>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</si>
  <si>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</si>
  <si>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</si>
  <si>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</si>
  <si>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</si>
  <si>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</si>
  <si>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</si>
  <si>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</si>
  <si>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</si>
  <si>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</si>
  <si>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</si>
  <si>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</si>
  <si>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</si>
  <si>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</si>
  <si>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</si>
  <si>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</si>
  <si>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</si>
  <si>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</si>
  <si>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</si>
  <si>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</si>
  <si>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</si>
  <si>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</si>
  <si>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</si>
  <si>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</si>
  <si>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</si>
  <si>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</si>
  <si>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</si>
  <si>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</si>
  <si>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</si>
  <si>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</si>
  <si>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</si>
  <si>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</si>
  <si>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</si>
  <si>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</si>
  <si>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</si>
  <si>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</si>
  <si>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</si>
  <si>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</si>
  <si>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</si>
  <si>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</si>
  <si>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</si>
  <si>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</si>
  <si>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</si>
  <si>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</si>
  <si>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</si>
  <si>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</si>
  <si>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</si>
  <si>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</si>
  <si>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</si>
  <si>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</si>
  <si>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</si>
  <si>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</si>
  <si>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</si>
  <si>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</si>
  <si>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</si>
  <si>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</si>
  <si>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</si>
  <si>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</si>
  <si>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</si>
  <si>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</si>
  <si>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</si>
  <si>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</si>
  <si>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</si>
  <si>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</si>
  <si>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</si>
  <si>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</si>
  <si>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</si>
  <si>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</si>
  <si>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</si>
  <si>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</si>
  <si>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</si>
  <si>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</si>
  <si>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</si>
  <si>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</si>
  <si>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</si>
  <si>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</si>
  <si>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</si>
  <si>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</si>
  <si>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</si>
  <si>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</si>
  <si>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</si>
  <si>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</si>
  <si>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</si>
  <si>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</si>
  <si>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</si>
  <si>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</si>
  <si>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</si>
  <si>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</si>
  <si>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</si>
  <si>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</si>
  <si>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</si>
  <si>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</si>
  <si>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</si>
  <si>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</si>
  <si>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</si>
  <si>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</si>
  <si>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</si>
  <si>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</si>
  <si>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</si>
  <si>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</si>
  <si>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</si>
  <si>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</si>
  <si>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</si>
  <si>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</si>
  <si>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</si>
  <si>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</si>
  <si>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</si>
  <si>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</si>
  <si>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</si>
  <si>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</si>
  <si>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</si>
  <si>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</si>
  <si>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</si>
  <si>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</si>
  <si>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</si>
  <si>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</si>
  <si>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</si>
  <si>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</si>
  <si>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</si>
  <si>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</si>
  <si>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</si>
  <si>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</si>
  <si>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</si>
  <si>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</si>
  <si>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</si>
  <si>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</si>
  <si>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</si>
  <si>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</si>
  <si>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</si>
  <si>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</si>
  <si>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</si>
  <si>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</si>
  <si>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</si>
  <si>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</si>
  <si>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</si>
  <si>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</si>
  <si>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</si>
  <si>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</si>
  <si>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</si>
  <si>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</si>
  <si>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</si>
  <si>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</si>
  <si>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</si>
  <si>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</si>
  <si>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</si>
  <si>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</si>
  <si>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</si>
  <si>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</si>
  <si>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</si>
  <si>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</si>
  <si>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</si>
  <si>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</si>
  <si>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</si>
  <si>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</si>
  <si>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</si>
  <si>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</si>
  <si>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</si>
  <si>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</si>
  <si>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</si>
  <si>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</si>
  <si>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</si>
  <si>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</si>
  <si>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</si>
  <si>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</si>
  <si>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</si>
  <si>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</si>
  <si>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</si>
  <si>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</si>
  <si>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</si>
  <si>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</si>
  <si>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</si>
  <si>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</si>
  <si>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</si>
  <si>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</si>
  <si>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</si>
  <si>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</si>
  <si>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</si>
  <si>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</si>
  <si>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</si>
  <si>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</si>
  <si>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</si>
  <si>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</si>
  <si>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</si>
  <si>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</si>
  <si>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</si>
  <si>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</si>
  <si>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</si>
  <si>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</si>
  <si>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</si>
  <si>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</si>
  <si>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</si>
  <si>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</si>
  <si>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</si>
  <si>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</si>
  <si>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</si>
  <si>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</si>
  <si>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</si>
  <si>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</si>
  <si>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</si>
  <si>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</si>
  <si>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</si>
  <si>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</si>
  <si>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</si>
  <si>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</si>
  <si>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</si>
  <si>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</si>
  <si>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</si>
  <si>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</si>
  <si>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</si>
  <si>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</si>
  <si>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</si>
  <si>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</si>
  <si>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</si>
  <si>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</si>
  <si>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</si>
  <si>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</si>
  <si>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</si>
  <si>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</si>
  <si>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</si>
  <si>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</si>
  <si>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</si>
  <si>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</si>
  <si>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</si>
  <si>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</si>
  <si>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</si>
  <si>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</si>
  <si>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</si>
  <si>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</si>
  <si>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</si>
  <si>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</si>
  <si>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</si>
  <si>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</si>
  <si>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</si>
  <si>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</si>
  <si>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</si>
  <si>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</si>
  <si>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</si>
  <si>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</si>
  <si>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</si>
  <si>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</si>
  <si>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</si>
  <si>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</si>
  <si>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</si>
  <si>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</si>
  <si>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</si>
  <si>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</si>
  <si>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</si>
  <si>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</si>
  <si>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</si>
  <si>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</si>
  <si>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</si>
  <si>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</si>
  <si>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</si>
  <si>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</si>
  <si>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</si>
  <si>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</si>
  <si>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</si>
  <si>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</si>
  <si>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</si>
  <si>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</si>
  <si>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</si>
  <si>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</si>
  <si>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</si>
  <si>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</si>
  <si>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</si>
  <si>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</si>
  <si>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</si>
  <si>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</si>
  <si>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</si>
  <si>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</si>
  <si>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</si>
  <si>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</si>
  <si>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</si>
  <si>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</si>
  <si>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</si>
  <si>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</si>
  <si>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</si>
  <si>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</si>
  <si>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</si>
  <si>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</si>
  <si>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</si>
  <si>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</si>
  <si>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</si>
  <si>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</si>
  <si>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</si>
  <si>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</si>
  <si>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</si>
  <si>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</si>
  <si>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</si>
  <si>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</si>
  <si>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</si>
  <si>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</si>
  <si>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</si>
  <si>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</si>
  <si>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</si>
  <si>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</si>
  <si>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</si>
  <si>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</si>
  <si>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</si>
  <si>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</si>
  <si>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</si>
  <si>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</si>
  <si>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</si>
  <si>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</si>
  <si>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</si>
  <si>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</si>
  <si>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</si>
  <si>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</si>
  <si>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</si>
  <si>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</si>
  <si>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</si>
  <si>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</si>
  <si>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</si>
  <si>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</si>
  <si>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</si>
  <si>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</si>
  <si>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</si>
  <si>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</si>
  <si>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</si>
  <si>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</si>
  <si>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</si>
  <si>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</si>
  <si>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</si>
  <si>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</si>
  <si>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</si>
  <si>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</si>
  <si>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</si>
  <si>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</si>
  <si>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</si>
  <si>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</si>
  <si>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</si>
  <si>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</si>
  <si>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</si>
  <si>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</si>
  <si>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</si>
  <si>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</si>
  <si>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</si>
  <si>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</si>
  <si>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</si>
  <si>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</si>
  <si>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</si>
  <si>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</si>
  <si>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</si>
  <si>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</si>
  <si>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</si>
  <si>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</si>
  <si>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</si>
  <si>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</si>
  <si>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</si>
  <si>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</si>
  <si>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</si>
  <si>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</si>
  <si>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</si>
  <si>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</si>
  <si>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</si>
  <si>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</si>
  <si>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</si>
  <si>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</si>
  <si>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</si>
  <si>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</si>
  <si>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</si>
  <si>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</si>
  <si>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</si>
  <si>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</si>
  <si>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</si>
  <si>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</si>
  <si>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</si>
  <si>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</si>
  <si>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</si>
  <si>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</si>
  <si>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</si>
  <si>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</si>
  <si>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</si>
  <si>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</si>
  <si>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</si>
  <si>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</si>
  <si>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</si>
  <si>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</si>
  <si>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</si>
  <si>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</si>
  <si>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</si>
  <si>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</si>
  <si>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</si>
  <si>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</si>
  <si>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</si>
  <si>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</si>
  <si>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</si>
  <si>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</si>
  <si>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</si>
  <si>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</si>
  <si>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</si>
  <si>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</si>
  <si>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</si>
  <si>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</si>
  <si>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</si>
  <si>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</si>
  <si>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</si>
  <si>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</si>
  <si>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</si>
  <si>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</si>
  <si>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</si>
  <si>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</si>
  <si>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</si>
  <si>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</si>
  <si>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</si>
  <si>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</si>
  <si>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</si>
  <si>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</si>
  <si>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</si>
  <si>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</si>
  <si>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</si>
  <si>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</si>
  <si>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</si>
  <si>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</si>
  <si>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</si>
  <si>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</si>
  <si>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</si>
  <si>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</si>
  <si>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</si>
  <si>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</si>
  <si>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</si>
  <si>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</si>
  <si>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</si>
  <si>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</si>
  <si>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</si>
  <si>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</si>
  <si>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</si>
  <si>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</si>
  <si>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</si>
  <si>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</si>
  <si>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</si>
  <si>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</si>
  <si>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</si>
  <si>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</si>
  <si>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</si>
  <si>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</si>
  <si>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</si>
  <si>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</si>
  <si>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</si>
  <si>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</si>
  <si>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</si>
  <si>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</si>
  <si>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</si>
  <si>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</si>
  <si>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</si>
  <si>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</si>
  <si>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</si>
  <si>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</si>
  <si>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</si>
  <si>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</si>
  <si>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</si>
  <si>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</si>
  <si>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</si>
  <si>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</si>
  <si>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</si>
  <si>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</si>
  <si>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</si>
  <si>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</si>
  <si>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</si>
  <si>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</si>
  <si>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</si>
  <si>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</si>
  <si>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</si>
  <si>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</si>
  <si>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</si>
  <si>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</si>
  <si>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</si>
  <si>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</si>
  <si>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</si>
  <si>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</si>
  <si>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</si>
  <si>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</si>
  <si>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</si>
  <si>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</si>
  <si>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</si>
  <si>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</si>
  <si>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</si>
  <si>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</si>
  <si>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</si>
  <si>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</si>
  <si>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</si>
  <si>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</si>
  <si>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</si>
  <si>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</si>
  <si>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</si>
  <si>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</si>
  <si>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</si>
  <si>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</si>
  <si>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</si>
  <si>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</si>
  <si>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</si>
  <si>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</si>
  <si>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</si>
  <si>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</si>
  <si>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</si>
  <si>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</si>
  <si>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</si>
  <si>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</si>
  <si>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</si>
  <si>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</si>
  <si>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</si>
  <si>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</si>
  <si>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</si>
  <si>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</si>
  <si>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</si>
  <si>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</si>
  <si>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</si>
  <si>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</si>
  <si>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</si>
  <si>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</si>
  <si>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</si>
  <si>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</si>
  <si>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</si>
  <si>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</si>
  <si>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</si>
  <si>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</si>
  <si>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</si>
  <si>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</si>
  <si>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</si>
  <si>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</si>
  <si>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</si>
  <si>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</si>
  <si>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</si>
  <si>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</si>
  <si>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</si>
  <si>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</si>
  <si>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</si>
  <si>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</si>
  <si>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</si>
  <si>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</si>
  <si>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</si>
  <si>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</si>
  <si>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</si>
  <si>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</si>
  <si>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</si>
  <si>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</si>
  <si>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</si>
  <si>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</si>
  <si>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</si>
  <si>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</si>
  <si>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</si>
  <si>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</si>
  <si>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</si>
  <si>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</si>
  <si>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</si>
  <si>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</si>
  <si>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</si>
  <si>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</si>
  <si>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</si>
  <si>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</si>
  <si>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</si>
  <si>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</si>
  <si>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</si>
  <si>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</si>
  <si>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</si>
  <si>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</si>
  <si>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</si>
  <si>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</si>
  <si>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</si>
  <si>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</si>
  <si>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</si>
  <si>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</si>
  <si>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</si>
  <si>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</si>
  <si>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</si>
  <si>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</si>
  <si>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</si>
  <si>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</si>
  <si>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</si>
  <si>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</si>
  <si>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</si>
  <si>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</si>
  <si>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</si>
  <si>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</si>
  <si>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</si>
  <si>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</si>
  <si>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</si>
  <si>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</si>
  <si>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</si>
  <si>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</si>
  <si>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</si>
  <si>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</si>
  <si>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</si>
  <si>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</si>
  <si>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</si>
  <si>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</si>
  <si>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</si>
  <si>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</si>
  <si>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</si>
  <si>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</si>
  <si>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</si>
  <si>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</si>
  <si>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</si>
  <si>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</si>
  <si>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</si>
  <si>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</si>
  <si>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</si>
  <si>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</si>
  <si>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</si>
  <si>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</si>
  <si>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</si>
  <si>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</si>
  <si>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</si>
  <si>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</si>
  <si>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</si>
  <si>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</si>
  <si>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</si>
  <si>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</si>
  <si>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</si>
  <si>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</si>
  <si>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</si>
  <si>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</si>
  <si>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</si>
  <si>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</si>
  <si>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</si>
  <si>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</si>
  <si>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</si>
  <si>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</si>
  <si>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</si>
  <si>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</si>
  <si>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</si>
  <si>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</si>
  <si>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</si>
  <si>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</si>
  <si>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</si>
  <si>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</si>
  <si>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</si>
  <si>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</si>
  <si>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</si>
  <si>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</si>
  <si>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</si>
  <si>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</si>
  <si>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</si>
  <si>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</si>
  <si>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</si>
  <si>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</si>
  <si>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</si>
  <si>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</si>
  <si>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</si>
  <si>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</si>
  <si>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</si>
  <si>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</si>
  <si>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</si>
  <si>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</si>
  <si>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</si>
  <si>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</si>
  <si>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</si>
  <si>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</si>
  <si>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</si>
  <si>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</si>
  <si>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</si>
  <si>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</si>
  <si>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</si>
  <si>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</si>
  <si>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</si>
  <si>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</si>
  <si>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</si>
  <si>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</si>
  <si>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</si>
  <si>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</si>
  <si>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</si>
  <si>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</si>
  <si>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</si>
  <si>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</si>
  <si>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</si>
  <si>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</si>
  <si>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</si>
  <si>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</si>
  <si>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</si>
  <si>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</si>
  <si>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</si>
  <si>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</si>
  <si>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</si>
  <si>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</si>
  <si>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</si>
  <si>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</si>
  <si>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</si>
  <si>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</si>
  <si>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</si>
  <si>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</si>
  <si>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</si>
  <si>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</si>
  <si>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</si>
  <si>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</si>
  <si>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</si>
  <si>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</si>
  <si>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</si>
  <si>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</si>
  <si>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</si>
  <si>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</si>
  <si>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</si>
  <si>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</si>
  <si>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</si>
  <si>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</si>
  <si>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</si>
  <si>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</si>
  <si>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</si>
  <si>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</si>
  <si>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</si>
  <si>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</si>
  <si>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</si>
  <si>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</si>
  <si>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</si>
  <si>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</si>
  <si>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</si>
  <si>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</si>
  <si>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</si>
  <si>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</si>
  <si>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</si>
  <si>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</si>
  <si>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</si>
  <si>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</si>
  <si>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</si>
  <si>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</si>
  <si>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</si>
  <si>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</si>
  <si>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</si>
  <si>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</si>
  <si>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</si>
  <si>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</si>
  <si>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</si>
  <si>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</si>
  <si>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</si>
  <si>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</si>
  <si>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</si>
  <si>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</si>
  <si>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</si>
  <si>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</si>
  <si>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</si>
  <si>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</si>
  <si>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</si>
  <si>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</si>
  <si>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</si>
  <si>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</si>
  <si>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</si>
  <si>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</si>
  <si>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</si>
  <si>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</si>
  <si>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</si>
  <si>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</si>
  <si>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</si>
  <si>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</si>
  <si>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</si>
  <si>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</si>
  <si>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</si>
  <si>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</si>
  <si>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</si>
  <si>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</si>
  <si>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</si>
  <si>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</si>
  <si>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</si>
  <si>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</si>
  <si>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</si>
  <si>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</si>
  <si>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</si>
  <si>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</si>
  <si>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</si>
  <si>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</si>
  <si>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</si>
  <si>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</si>
  <si>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</si>
  <si>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</si>
  <si>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</si>
  <si>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</si>
  <si>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</si>
  <si>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</si>
  <si>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</si>
  <si>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</si>
  <si>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</si>
  <si>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</si>
  <si>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</si>
  <si>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</si>
  <si>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</si>
  <si>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</si>
  <si>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</si>
  <si>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</si>
  <si>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</si>
  <si>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</si>
  <si>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</si>
  <si>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</si>
  <si>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</si>
  <si>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</si>
  <si>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</si>
  <si>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</si>
  <si>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</si>
  <si>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</si>
  <si>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</si>
  <si>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</si>
  <si>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</si>
  <si>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</si>
  <si>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</si>
  <si>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</si>
  <si>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</si>
  <si>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</si>
  <si>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</si>
  <si>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</si>
  <si>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</si>
  <si>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</si>
  <si>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</si>
  <si>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</si>
  <si>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</si>
  <si>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</si>
  <si>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</si>
  <si>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</si>
  <si>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</si>
  <si>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</si>
  <si>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</si>
  <si>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</si>
  <si>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</si>
  <si>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</si>
  <si>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</si>
  <si>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</si>
  <si>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</si>
  <si>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</si>
  <si>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</si>
  <si>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</si>
  <si>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</si>
  <si>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</si>
  <si>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</si>
  <si>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</si>
  <si>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</si>
  <si>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</si>
  <si>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</si>
  <si>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</si>
  <si>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</si>
  <si>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</si>
  <si>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</si>
  <si>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</si>
  <si>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</si>
  <si>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</si>
  <si>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</si>
  <si>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</si>
  <si>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</si>
  <si>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</si>
  <si>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</si>
  <si>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</si>
  <si>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</si>
  <si>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</si>
  <si>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</si>
  <si>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</si>
  <si>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</si>
  <si>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</si>
  <si>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</si>
  <si>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</si>
  <si>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</si>
  <si>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</si>
  <si>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</si>
  <si>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</si>
  <si>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</si>
  <si>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</si>
  <si>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</si>
  <si>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</si>
  <si>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</si>
  <si>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</si>
  <si>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</si>
  <si>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</si>
  <si>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</si>
  <si>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</si>
  <si>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</si>
  <si>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</si>
  <si>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</si>
  <si>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</si>
  <si>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</si>
  <si>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</si>
  <si>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</si>
  <si>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</si>
  <si>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</si>
  <si>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</si>
  <si>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</si>
  <si>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</si>
  <si>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</si>
  <si>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</si>
  <si>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</si>
  <si>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</si>
  <si>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</si>
  <si>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</si>
  <si>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</si>
  <si>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</si>
  <si>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</si>
  <si>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</si>
  <si>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</si>
  <si>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</si>
  <si>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</si>
  <si>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</si>
  <si>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</si>
  <si>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</si>
  <si>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</si>
  <si>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</si>
  <si>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</si>
  <si>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</si>
  <si>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</si>
  <si>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</si>
  <si>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</si>
  <si>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</si>
  <si>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</si>
  <si>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</si>
  <si>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</si>
  <si>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</si>
  <si>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</si>
  <si>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</si>
  <si>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</si>
  <si>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</si>
  <si>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</si>
  <si>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</si>
  <si>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</si>
  <si>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</si>
  <si>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</si>
  <si>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</si>
  <si>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</si>
  <si>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</si>
  <si>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</si>
  <si>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</si>
  <si>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</si>
  <si>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</si>
  <si>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</si>
  <si>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</si>
  <si>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</si>
  <si>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</si>
  <si>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</si>
  <si>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</si>
  <si>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</si>
  <si>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</si>
  <si>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</si>
  <si>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</si>
  <si>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</si>
  <si>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</si>
  <si>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</si>
  <si>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</si>
  <si>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</si>
  <si>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</si>
  <si>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</si>
  <si>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</si>
  <si>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</si>
  <si>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</si>
  <si>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</si>
  <si>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</si>
  <si>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</si>
  <si>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</si>
  <si>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</si>
  <si>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</si>
  <si>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</si>
  <si>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</si>
  <si>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</si>
  <si>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</si>
  <si>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</si>
  <si>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</si>
  <si>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</si>
  <si>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</si>
  <si>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</si>
  <si>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</si>
  <si>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</si>
  <si>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</si>
  <si>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</si>
  <si>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</si>
  <si>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</si>
  <si>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</si>
  <si>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</si>
  <si>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</si>
  <si>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</si>
  <si>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</si>
  <si>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</si>
  <si>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</si>
  <si>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</si>
  <si>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</si>
  <si>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</si>
  <si>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</si>
  <si>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</si>
  <si>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</si>
  <si>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</si>
  <si>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</si>
  <si>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</si>
  <si>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</si>
  <si>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</si>
  <si>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</si>
  <si>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</si>
  <si>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</si>
  <si>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</si>
  <si>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</si>
  <si>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</si>
  <si>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</si>
  <si>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</si>
  <si>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</si>
  <si>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</si>
  <si>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</si>
  <si>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</si>
  <si>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</si>
  <si>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</si>
  <si>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</si>
  <si>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</si>
  <si>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</si>
  <si>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</si>
  <si>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</si>
  <si>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</si>
  <si>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</si>
  <si>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</si>
  <si>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</si>
  <si>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</si>
  <si>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</si>
  <si>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</si>
  <si>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</si>
  <si>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</si>
  <si>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</si>
  <si>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</si>
  <si>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</si>
  <si>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</si>
  <si>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</si>
  <si>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</si>
  <si>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</si>
  <si>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</si>
  <si>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</si>
  <si>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</si>
  <si>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</si>
  <si>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</si>
  <si>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</si>
  <si>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</si>
  <si>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</si>
  <si>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</si>
  <si>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</si>
  <si>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</si>
  <si>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</si>
  <si>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</si>
  <si>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</si>
  <si>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</si>
  <si>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</si>
  <si>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</si>
  <si>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</si>
  <si>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</si>
  <si>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</si>
  <si>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</si>
  <si>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</si>
  <si>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</si>
  <si>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</si>
  <si>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</si>
  <si>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</si>
  <si>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</si>
  <si>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</si>
  <si>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</si>
  <si>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</si>
  <si>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</si>
  <si>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</si>
  <si>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</si>
  <si>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</si>
  <si>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</si>
  <si>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</si>
  <si>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</si>
  <si>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</si>
  <si>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</si>
  <si>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</si>
  <si>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</si>
  <si>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</si>
  <si>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</si>
  <si>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</si>
  <si>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</si>
  <si>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</si>
  <si>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</si>
  <si>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</si>
  <si>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</si>
  <si>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</si>
  <si>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</si>
  <si>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</si>
  <si>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</si>
  <si>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</si>
  <si>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</si>
  <si>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</si>
  <si>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</si>
  <si>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</si>
  <si>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</si>
  <si>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</si>
  <si>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</si>
  <si>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</si>
  <si>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</si>
  <si>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</si>
  <si>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</si>
  <si>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</si>
  <si>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</si>
  <si>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</si>
  <si>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</si>
  <si>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</si>
  <si>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</si>
  <si>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</si>
  <si>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</si>
  <si>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</si>
  <si>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</si>
  <si>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</si>
  <si>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</si>
  <si>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</si>
  <si>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</si>
  <si>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</si>
  <si>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</si>
  <si>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</si>
  <si>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</si>
  <si>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</si>
  <si>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</si>
  <si>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</si>
  <si>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</si>
  <si>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</si>
  <si>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</si>
  <si>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</si>
  <si>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</si>
  <si>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</si>
  <si>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</si>
  <si>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</si>
  <si>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</si>
  <si>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</si>
  <si>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</si>
  <si>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</si>
  <si>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</si>
  <si>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</si>
  <si>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</si>
  <si>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</si>
  <si>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</si>
  <si>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</si>
  <si>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</si>
  <si>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</si>
  <si>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</si>
  <si>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</si>
  <si>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</si>
  <si>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</si>
  <si>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</si>
  <si>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</si>
  <si>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</si>
  <si>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</si>
  <si>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</si>
  <si>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</si>
  <si>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</si>
  <si>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</si>
  <si>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</si>
  <si>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</si>
  <si>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</si>
  <si>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</si>
  <si>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</si>
  <si>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</si>
  <si>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</si>
  <si>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</si>
  <si>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</si>
  <si>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</si>
  <si>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</si>
  <si>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</si>
  <si>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</si>
  <si>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</si>
  <si>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</si>
  <si>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</si>
  <si>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</si>
  <si>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</si>
  <si>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</si>
  <si>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</si>
  <si>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</si>
  <si>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</si>
  <si>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</si>
  <si>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</si>
  <si>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</si>
  <si>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</si>
  <si>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</si>
  <si>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</si>
  <si>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</si>
  <si>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</si>
  <si>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</si>
  <si>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</si>
  <si>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</si>
  <si>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</si>
  <si>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</si>
  <si>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</si>
  <si>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</si>
  <si>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</si>
  <si>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</si>
  <si>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</si>
  <si>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</si>
  <si>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</si>
  <si>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</si>
  <si>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</si>
  <si>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</si>
  <si>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</si>
  <si>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</si>
  <si>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</si>
  <si>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</si>
  <si>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</si>
  <si>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</si>
  <si>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</si>
  <si>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</si>
  <si>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</si>
  <si>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</si>
  <si>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</si>
  <si>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</si>
  <si>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</si>
  <si>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</si>
  <si>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</si>
  <si>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</si>
  <si>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</si>
  <si>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</si>
  <si>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</si>
  <si>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</si>
  <si>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</si>
  <si>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</si>
  <si>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</si>
  <si>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</si>
  <si>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</si>
  <si>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</si>
  <si>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</si>
  <si>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</si>
  <si>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</si>
  <si>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</si>
  <si>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</si>
  <si>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</si>
  <si>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</si>
  <si>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</si>
  <si>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</si>
  <si>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</si>
  <si>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</si>
  <si>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</si>
  <si>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</si>
  <si>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</si>
  <si>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</si>
  <si>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</si>
  <si>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</si>
  <si>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</si>
  <si>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</si>
  <si>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</si>
  <si>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</si>
  <si>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</si>
  <si>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</si>
  <si>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</si>
  <si>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</si>
  <si>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</si>
  <si>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</si>
  <si>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</si>
  <si>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</si>
  <si>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</si>
  <si>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</si>
  <si>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</si>
  <si>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</si>
  <si>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</si>
  <si>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</si>
  <si>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</si>
  <si>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</si>
  <si>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</si>
  <si>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</si>
  <si>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</si>
  <si>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</si>
  <si>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</si>
  <si>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</si>
  <si>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</si>
  <si>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</si>
  <si>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</si>
  <si>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</si>
  <si>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</si>
  <si>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</si>
  <si>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</si>
  <si>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</si>
  <si>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</si>
  <si>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</si>
  <si>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</si>
  <si>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</si>
  <si>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</si>
  <si>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</si>
  <si>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</si>
  <si>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</si>
  <si>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</si>
  <si>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</si>
  <si>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</si>
  <si>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</si>
  <si>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</si>
  <si>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</si>
  <si>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</si>
  <si>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</si>
  <si>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</si>
  <si>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</si>
  <si>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</si>
  <si>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</si>
  <si>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</si>
  <si>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</si>
  <si>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</si>
  <si>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</si>
  <si>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</si>
  <si>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</si>
  <si>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</si>
  <si>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</si>
  <si>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</si>
  <si>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</si>
  <si>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</si>
  <si>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</si>
  <si>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</si>
  <si>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</si>
  <si>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</si>
  <si>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</si>
  <si>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</si>
  <si>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</si>
  <si>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</si>
  <si>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</si>
  <si>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</si>
  <si>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</si>
  <si>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</si>
  <si>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</si>
  <si>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</si>
  <si>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</si>
  <si>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</si>
  <si>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</si>
  <si>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</si>
  <si>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</si>
  <si>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</si>
  <si>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</si>
  <si>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</si>
  <si>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</si>
  <si>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</si>
  <si>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</si>
  <si>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</si>
  <si>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</si>
  <si>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</si>
  <si>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</si>
  <si>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</si>
  <si>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</si>
  <si>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</si>
  <si>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</si>
  <si>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</si>
  <si>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</si>
  <si>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</si>
  <si>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</si>
  <si>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</si>
  <si>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</si>
  <si>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</si>
  <si>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</si>
  <si>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</si>
  <si>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</si>
  <si>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</si>
  <si>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</si>
  <si>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</si>
  <si>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</si>
  <si>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</si>
  <si>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</si>
  <si>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</si>
  <si>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</si>
  <si>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</si>
  <si>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</si>
  <si>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</si>
  <si>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</si>
  <si>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</si>
  <si>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</si>
  <si>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</si>
  <si>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</si>
  <si>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</si>
  <si>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</si>
  <si>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</si>
  <si>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</si>
  <si>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</si>
  <si>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</si>
  <si>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</si>
  <si>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</si>
  <si>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</si>
  <si>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</si>
  <si>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</si>
  <si>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</si>
  <si>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</si>
  <si>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</si>
  <si>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</si>
  <si>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</si>
  <si>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</si>
  <si>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</si>
  <si>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</si>
  <si>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</si>
  <si>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</si>
  <si>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</si>
  <si>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</si>
  <si>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</si>
  <si>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</si>
  <si>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</si>
  <si>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</si>
  <si>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</si>
  <si>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</si>
  <si>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</si>
  <si>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</si>
  <si>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</si>
  <si>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</si>
  <si>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</si>
  <si>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</si>
  <si>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</si>
  <si>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</si>
  <si>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</si>
  <si>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</si>
  <si>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</si>
  <si>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</si>
  <si>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</si>
  <si>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</si>
  <si>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</si>
  <si>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</si>
  <si>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</si>
  <si>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</si>
  <si>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</si>
  <si>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</si>
  <si>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</si>
  <si>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</si>
  <si>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</si>
  <si>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</si>
  <si>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</si>
  <si>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</si>
  <si>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</si>
  <si>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</si>
  <si>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</si>
  <si>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</si>
  <si>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</si>
  <si>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</si>
  <si>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</si>
  <si>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</si>
  <si>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</si>
  <si>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</si>
  <si>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</si>
  <si>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</si>
  <si>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</si>
  <si>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</si>
  <si>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</si>
  <si>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</si>
  <si>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</si>
  <si>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</si>
  <si>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</si>
  <si>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</si>
  <si>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</si>
  <si>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</si>
  <si>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</si>
  <si>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</si>
  <si>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</si>
  <si>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</si>
  <si>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</si>
  <si>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</si>
  <si>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</si>
  <si>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</si>
  <si>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</si>
  <si>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</si>
  <si>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</si>
  <si>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</si>
  <si>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</si>
  <si>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</si>
  <si>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</si>
  <si>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</si>
  <si>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</si>
  <si>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</si>
  <si>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</si>
  <si>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</si>
  <si>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</si>
  <si>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</si>
  <si>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</si>
  <si>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</si>
  <si>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</si>
  <si>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</si>
  <si>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</si>
  <si>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</si>
  <si>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</si>
  <si>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</si>
  <si>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</si>
  <si>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</si>
  <si>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</si>
  <si>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</si>
  <si>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</si>
  <si>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</si>
  <si>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</si>
  <si>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</si>
  <si>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</si>
  <si>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</si>
  <si>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</si>
  <si>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</si>
  <si>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</si>
  <si>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</si>
  <si>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</si>
  <si>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</si>
  <si>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</si>
  <si>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</si>
  <si>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</si>
  <si>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</si>
  <si>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</si>
  <si>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</si>
  <si>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</si>
  <si>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</si>
  <si>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</si>
  <si>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</si>
  <si>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</si>
  <si>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</si>
  <si>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</si>
  <si>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</si>
  <si>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</si>
  <si>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</si>
  <si>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</si>
  <si>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</si>
  <si>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</si>
  <si>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</si>
  <si>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</si>
  <si>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</si>
  <si>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</si>
  <si>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</si>
  <si>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</si>
  <si>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</si>
  <si>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</si>
  <si>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</si>
  <si>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</si>
  <si>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</si>
  <si>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</si>
  <si>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</si>
  <si>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</si>
  <si>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</si>
  <si>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</si>
  <si>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</si>
  <si>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</si>
  <si>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</si>
  <si>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</si>
  <si>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</si>
  <si>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</si>
  <si>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</si>
  <si>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</si>
  <si>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</si>
  <si>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</si>
  <si>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</si>
  <si>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</si>
  <si>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</si>
  <si>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</si>
  <si>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</si>
  <si>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</si>
  <si>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</si>
  <si>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</si>
  <si>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</si>
  <si>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</si>
  <si>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</si>
  <si>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</si>
  <si>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</si>
  <si>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</si>
  <si>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</si>
  <si>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</si>
  <si>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</si>
  <si>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</si>
  <si>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</si>
  <si>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</si>
  <si>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</si>
  <si>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</si>
  <si>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</si>
  <si>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</si>
  <si>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</si>
  <si>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</si>
  <si>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</si>
  <si>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</si>
  <si>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</si>
  <si>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</si>
  <si>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</si>
  <si>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</si>
  <si>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</si>
  <si>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</si>
  <si>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</si>
  <si>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</si>
  <si>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</si>
  <si>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</si>
  <si>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</si>
  <si>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</si>
  <si>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</si>
  <si>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</si>
  <si>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</si>
  <si>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</si>
  <si>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</si>
  <si>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</si>
  <si>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</si>
  <si>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</si>
  <si>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</si>
  <si>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</si>
  <si>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</si>
  <si>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</si>
  <si>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</si>
  <si>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</si>
  <si>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</si>
  <si>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</si>
  <si>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</si>
  <si>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</si>
  <si>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</si>
  <si>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</si>
  <si>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</si>
  <si>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</si>
  <si>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</si>
  <si>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</si>
  <si>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</si>
  <si>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</si>
  <si>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</si>
  <si>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</si>
  <si>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</si>
  <si>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</si>
  <si>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</si>
  <si>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</si>
  <si>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</si>
  <si>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</si>
  <si>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</si>
  <si>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</si>
  <si>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</si>
  <si>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</si>
  <si>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</si>
  <si>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</si>
  <si>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</si>
  <si>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</si>
  <si>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</si>
  <si>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</si>
  <si>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</si>
  <si>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</si>
  <si>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</si>
  <si>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</si>
  <si>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</si>
  <si>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</si>
  <si>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</si>
  <si>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</si>
  <si>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</si>
  <si>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</si>
  <si>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</si>
  <si>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</si>
  <si>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</si>
  <si>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</si>
  <si>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</si>
  <si>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</si>
  <si>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</si>
  <si>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</si>
  <si>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</si>
  <si>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</si>
  <si>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</si>
  <si>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</si>
  <si>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</si>
  <si>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</si>
  <si>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</si>
  <si>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</si>
  <si>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</si>
  <si>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</si>
  <si>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</si>
  <si>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</si>
  <si>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</si>
  <si>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</si>
  <si>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</si>
  <si>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</si>
  <si>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</si>
  <si>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</si>
  <si>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</si>
  <si>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</si>
  <si>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</si>
  <si>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</si>
  <si>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</si>
  <si>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</si>
  <si>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</si>
  <si>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</si>
  <si>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</si>
  <si>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</si>
  <si>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</si>
  <si>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</si>
  <si>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</si>
  <si>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</si>
  <si>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</si>
  <si>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</si>
  <si>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</si>
  <si>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</si>
  <si>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</si>
  <si>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</si>
  <si>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</si>
  <si>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</si>
  <si>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</si>
  <si>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</si>
  <si>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</si>
  <si>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</si>
  <si>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</si>
  <si>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</si>
  <si>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</si>
  <si>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</si>
  <si>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</si>
  <si>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</si>
  <si>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</si>
  <si>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</si>
  <si>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</si>
  <si>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</si>
  <si>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</si>
  <si>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</si>
  <si>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</si>
  <si>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</si>
  <si>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</si>
  <si>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</si>
  <si>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</si>
  <si>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</si>
  <si>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</si>
  <si>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</si>
  <si>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</si>
  <si>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</si>
  <si>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</si>
  <si>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</si>
  <si>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</si>
  <si>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</si>
  <si>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</si>
  <si>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</si>
  <si>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</si>
  <si>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</si>
  <si>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</si>
  <si>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</si>
  <si>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</si>
  <si>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</si>
  <si>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</si>
  <si>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</si>
  <si>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</si>
  <si>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</si>
  <si>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</si>
  <si>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</si>
  <si>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</si>
  <si>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</si>
  <si>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</si>
  <si>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</si>
  <si>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</si>
  <si>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</si>
  <si>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</si>
  <si>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</si>
  <si>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</si>
  <si>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</si>
  <si>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</si>
  <si>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</si>
  <si>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</si>
  <si>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</si>
  <si>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</si>
  <si>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</si>
  <si>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</si>
  <si>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</si>
  <si>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</si>
  <si>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</si>
  <si>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</si>
  <si>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</si>
  <si>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</si>
  <si>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</si>
  <si>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</si>
  <si>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</si>
  <si>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</si>
  <si>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</si>
  <si>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</si>
  <si>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</si>
  <si>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</si>
  <si>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</si>
  <si>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</si>
  <si>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</si>
  <si>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</si>
  <si>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</si>
  <si>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</si>
  <si>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</si>
  <si>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</si>
  <si>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</si>
  <si>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</si>
  <si>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</si>
  <si>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</si>
  <si>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</si>
  <si>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</si>
  <si>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</si>
  <si>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</si>
  <si>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</si>
  <si>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</si>
  <si>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</si>
  <si>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</si>
  <si>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</si>
  <si>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</si>
  <si>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</si>
  <si>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</si>
  <si>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</si>
  <si>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</si>
  <si>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</si>
  <si>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</si>
  <si>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</si>
  <si>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</si>
  <si>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</si>
  <si>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</si>
  <si>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</si>
  <si>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</si>
  <si>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</si>
  <si>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</si>
  <si>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</si>
  <si>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</si>
  <si>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</si>
  <si>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</si>
  <si>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</si>
  <si>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</si>
  <si>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</si>
  <si>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</si>
  <si>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</si>
  <si>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</si>
  <si>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</si>
  <si>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</si>
  <si>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</si>
  <si>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</si>
  <si>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</si>
  <si>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</si>
  <si>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</si>
  <si>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</si>
  <si>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</si>
  <si>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</si>
  <si>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</si>
  <si>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</si>
  <si>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</si>
  <si>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</si>
  <si>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</si>
  <si>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</si>
  <si>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</si>
  <si>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</si>
  <si>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</si>
  <si>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</si>
  <si>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</si>
  <si>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</si>
  <si>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</si>
  <si>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</si>
  <si>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</si>
  <si>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</si>
  <si>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</si>
  <si>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</si>
  <si>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</si>
  <si>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</si>
  <si>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</si>
  <si>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</si>
  <si>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</si>
  <si>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</si>
  <si>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</si>
  <si>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</si>
  <si>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</si>
  <si>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</si>
  <si>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</si>
  <si>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</si>
  <si>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</si>
  <si>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</si>
  <si>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</si>
  <si>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</si>
  <si>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</si>
  <si>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</si>
  <si>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</si>
  <si>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</si>
  <si>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</si>
  <si>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</si>
  <si>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</si>
  <si>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</si>
  <si>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</si>
  <si>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</si>
  <si>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</si>
  <si>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</si>
  <si>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</si>
  <si>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</si>
  <si>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</si>
  <si>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</si>
  <si>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</si>
  <si>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</si>
  <si>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</si>
  <si>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</si>
  <si>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</si>
  <si>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</si>
  <si>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</si>
  <si>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</si>
  <si>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</si>
  <si>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</si>
  <si>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</si>
  <si>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</si>
  <si>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</si>
  <si>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</si>
  <si>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</si>
  <si>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</si>
  <si>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</si>
  <si>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</si>
  <si>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</si>
  <si>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</si>
  <si>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</si>
  <si>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</si>
  <si>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</si>
  <si>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</si>
  <si>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</si>
  <si>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</si>
  <si>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</si>
  <si>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</si>
  <si>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</si>
  <si>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</si>
  <si>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</si>
  <si>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</si>
  <si>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</si>
  <si>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</si>
  <si>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</si>
  <si>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</si>
  <si>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</si>
  <si>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</si>
  <si>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</si>
  <si>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</si>
  <si>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</si>
  <si>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</si>
  <si>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</si>
  <si>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</si>
  <si>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</si>
  <si>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</si>
  <si>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</si>
  <si>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</si>
  <si>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</si>
  <si>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</si>
  <si>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</si>
  <si>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</si>
  <si>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</si>
  <si>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</si>
  <si>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</si>
  <si>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</si>
  <si>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</si>
  <si>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</si>
  <si>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</si>
  <si>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</si>
  <si>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</si>
  <si>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</si>
  <si>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</si>
  <si>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</si>
  <si>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</si>
  <si>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</si>
  <si>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</si>
  <si>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</si>
  <si>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</si>
  <si>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</si>
  <si>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</si>
  <si>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</si>
  <si>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</si>
  <si>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</si>
  <si>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</si>
  <si>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</si>
  <si>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</si>
  <si>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</si>
  <si>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</si>
  <si>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</si>
  <si>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</si>
  <si>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</si>
  <si>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</si>
  <si>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</si>
  <si>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</si>
  <si>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</si>
  <si>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</si>
  <si>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</si>
  <si>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</si>
  <si>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</si>
  <si>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</si>
  <si>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</si>
  <si>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</si>
  <si>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</si>
  <si>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</si>
  <si>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</si>
  <si>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</si>
  <si>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</si>
  <si>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</si>
  <si>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</si>
  <si>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</si>
  <si>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</si>
  <si>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</si>
  <si>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</si>
  <si>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</si>
  <si>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</si>
  <si>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</si>
  <si>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</si>
  <si>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</si>
  <si>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</si>
  <si>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</si>
  <si>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</si>
  <si>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</si>
  <si>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</si>
  <si>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</si>
  <si>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</si>
  <si>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</si>
  <si>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</si>
  <si>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</si>
  <si>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</si>
  <si>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</si>
  <si>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</si>
  <si>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</si>
  <si>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</si>
  <si>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</si>
  <si>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</si>
  <si>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</si>
  <si>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</si>
  <si>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</si>
  <si>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</si>
  <si>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</si>
  <si>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</si>
  <si>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</si>
  <si>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</si>
  <si>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</si>
  <si>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</si>
  <si>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</si>
  <si>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</si>
  <si>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</si>
  <si>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</si>
  <si>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</si>
  <si>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</si>
  <si>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</si>
  <si>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</si>
  <si>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</si>
  <si>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</si>
  <si>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</si>
  <si>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</si>
  <si>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</si>
  <si>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</si>
  <si>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</si>
  <si>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</si>
  <si>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</si>
  <si>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</si>
  <si>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</si>
  <si>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</si>
  <si>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</si>
  <si>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</si>
  <si>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</si>
  <si>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</si>
  <si>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</si>
  <si>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</si>
  <si>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</si>
  <si>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</si>
  <si>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</si>
  <si>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</si>
  <si>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</si>
  <si>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</si>
  <si>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</si>
  <si>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</si>
  <si>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</si>
  <si>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</si>
  <si>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</si>
  <si>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</si>
  <si>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</si>
  <si>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</si>
  <si>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</si>
  <si>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</si>
  <si>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</si>
  <si>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</si>
  <si>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</si>
  <si>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</si>
  <si>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</si>
  <si>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</si>
  <si>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</si>
  <si>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</si>
  <si>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</si>
  <si>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</si>
  <si>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</si>
  <si>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</si>
  <si>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</si>
  <si>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</si>
  <si>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</si>
  <si>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</si>
  <si>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</si>
  <si>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</si>
  <si>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</si>
  <si>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</si>
  <si>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</si>
  <si>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</si>
  <si>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</si>
  <si>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</si>
  <si>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</si>
  <si>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</si>
  <si>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</si>
  <si>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</si>
  <si>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</si>
  <si>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</si>
  <si>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</si>
  <si>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</si>
  <si>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</si>
  <si>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</si>
  <si>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</si>
  <si>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</si>
  <si>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</si>
  <si>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</si>
  <si>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</si>
  <si>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</si>
  <si>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</si>
  <si>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</si>
  <si>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</si>
  <si>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</si>
  <si>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</si>
  <si>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</si>
  <si>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</si>
  <si>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</si>
  <si>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</si>
  <si>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</si>
  <si>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</si>
  <si>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</si>
  <si>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</si>
  <si>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</si>
  <si>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</si>
  <si>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</si>
  <si>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</si>
  <si>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</si>
  <si>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</si>
  <si>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</si>
  <si>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</si>
  <si>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</si>
  <si>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</si>
  <si>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</si>
  <si>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</si>
  <si>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</si>
  <si>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</si>
  <si>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</si>
  <si>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</si>
  <si>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</si>
  <si>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</si>
  <si>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</si>
  <si>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</si>
  <si>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</si>
  <si>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</si>
  <si>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</si>
  <si>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</si>
  <si>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</si>
  <si>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</si>
  <si>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</si>
  <si>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</si>
  <si>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</si>
  <si>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</si>
  <si>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</si>
  <si>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</si>
  <si>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</si>
  <si>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</si>
  <si>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</si>
  <si>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</si>
  <si>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</si>
  <si>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</si>
  <si>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</si>
  <si>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</si>
  <si>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</si>
  <si>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</si>
  <si>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</si>
  <si>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</si>
  <si>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</si>
  <si>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</si>
  <si>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</si>
  <si>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</si>
  <si>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</si>
  <si>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</si>
  <si>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</si>
  <si>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</si>
  <si>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</si>
  <si>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</si>
  <si>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</si>
  <si>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</si>
  <si>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</si>
  <si>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</si>
  <si>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</si>
  <si>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</si>
  <si>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</si>
  <si>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</si>
  <si>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</si>
  <si>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</si>
  <si>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</si>
  <si>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</si>
  <si>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</si>
  <si>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</si>
  <si>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</si>
  <si>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</si>
  <si>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</si>
  <si>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</si>
  <si>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</si>
  <si>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</si>
  <si>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</si>
  <si>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</si>
  <si>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</si>
  <si>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</si>
  <si>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</si>
  <si>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</si>
  <si>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</si>
  <si>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</si>
  <si>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</si>
  <si>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</si>
  <si>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</si>
  <si>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</si>
  <si>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</si>
  <si>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</si>
  <si>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</si>
  <si>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</si>
  <si>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</si>
  <si>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</si>
  <si>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</si>
  <si>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</si>
  <si>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</si>
  <si>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</si>
  <si>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</si>
  <si>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</si>
  <si>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</si>
  <si>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</si>
  <si>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</si>
  <si>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</si>
  <si>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</si>
  <si>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</si>
  <si>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</si>
  <si>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</si>
  <si>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</si>
  <si>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</si>
  <si>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</si>
  <si>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</si>
  <si>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</si>
  <si>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</si>
  <si>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</si>
  <si>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</si>
  <si>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</si>
  <si>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</si>
  <si>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</si>
  <si>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</si>
  <si>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</si>
  <si>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</si>
  <si>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</si>
  <si>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</si>
  <si>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</si>
  <si>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</si>
  <si>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</si>
  <si>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</si>
  <si>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</si>
  <si>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</si>
  <si>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</si>
  <si>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</si>
  <si>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</si>
  <si>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</si>
  <si>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</si>
  <si>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</si>
  <si>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</si>
  <si>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</si>
  <si>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</si>
  <si>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</si>
  <si>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</si>
  <si>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</si>
  <si>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</si>
  <si>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</si>
  <si>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</si>
  <si>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</si>
  <si>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</si>
  <si>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</si>
  <si>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</si>
  <si>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</si>
  <si>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</si>
  <si>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</si>
  <si>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</si>
  <si>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</si>
  <si>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</si>
  <si>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</si>
  <si>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</si>
  <si>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</si>
  <si>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</si>
  <si>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</si>
  <si>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</si>
  <si>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</si>
  <si>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</si>
  <si>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</si>
  <si>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</si>
  <si>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</si>
  <si>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</si>
  <si>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</si>
  <si>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</si>
  <si>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</si>
  <si>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</si>
  <si>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</si>
  <si>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</si>
  <si>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</si>
  <si>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</si>
  <si>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</si>
  <si>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</si>
  <si>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</si>
  <si>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</si>
  <si>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</si>
  <si>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</si>
  <si>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</si>
  <si>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</si>
  <si>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</si>
  <si>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</si>
  <si>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</si>
  <si>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</si>
  <si>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</si>
  <si>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</si>
  <si>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</si>
  <si>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</si>
  <si>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</si>
  <si>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</si>
  <si>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</si>
  <si>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</si>
  <si>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</si>
  <si>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</si>
  <si>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</si>
  <si>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</si>
  <si>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</si>
  <si>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</si>
  <si>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</si>
  <si>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</si>
  <si>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</si>
  <si>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</si>
  <si>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</si>
  <si>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</si>
  <si>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</si>
  <si>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</si>
  <si>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</si>
  <si>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</si>
  <si>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</si>
  <si>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</si>
  <si>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</si>
  <si>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</si>
  <si>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</si>
  <si>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</si>
  <si>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</si>
  <si>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</si>
  <si>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</si>
  <si>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</si>
  <si>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</si>
  <si>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</si>
  <si>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</si>
  <si>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</si>
  <si>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</si>
  <si>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</si>
  <si>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</si>
  <si>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</si>
  <si>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</si>
  <si>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</si>
  <si>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</si>
  <si>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</si>
  <si>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</si>
  <si>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</si>
  <si>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</si>
  <si>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</si>
  <si>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</si>
  <si>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</si>
  <si>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</si>
  <si>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</si>
  <si>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</si>
  <si>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</si>
  <si>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</si>
  <si>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</si>
  <si>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</si>
  <si>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</si>
  <si>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</si>
  <si>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</si>
  <si>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</si>
  <si>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</si>
  <si>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</si>
  <si>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</si>
  <si>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</si>
  <si>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</si>
  <si>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</si>
  <si>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</si>
  <si>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</si>
  <si>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</si>
  <si>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</si>
  <si>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</si>
  <si>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</si>
  <si>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</si>
  <si>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</si>
  <si>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</si>
  <si>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</si>
  <si>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</si>
  <si>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</si>
  <si>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</si>
  <si>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</si>
  <si>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</si>
  <si>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</si>
  <si>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</si>
  <si>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</si>
  <si>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</si>
  <si>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</si>
  <si>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</si>
  <si>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</si>
  <si>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</si>
  <si>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</si>
  <si>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</si>
  <si>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</si>
  <si>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</si>
  <si>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</si>
  <si>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</si>
  <si>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</si>
  <si>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</si>
  <si>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</si>
  <si>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</si>
  <si>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</si>
  <si>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</si>
  <si>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</si>
  <si>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</si>
  <si>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</si>
  <si>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</si>
  <si>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</si>
  <si>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</si>
  <si>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</si>
  <si>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</si>
  <si>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</si>
  <si>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</si>
  <si>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</si>
  <si>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</si>
  <si>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</si>
  <si>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</si>
  <si>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</si>
  <si>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</si>
  <si>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</si>
  <si>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</si>
  <si>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</si>
  <si>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</si>
  <si>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</si>
  <si>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</si>
  <si>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</si>
  <si>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</si>
  <si>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</si>
  <si>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</si>
  <si>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</si>
  <si>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</si>
  <si>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</si>
  <si>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</si>
  <si>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</si>
  <si>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</si>
  <si>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</si>
  <si>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</si>
  <si>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</si>
  <si>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</si>
  <si>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</si>
  <si>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</si>
  <si>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</si>
  <si>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</si>
  <si>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</si>
  <si>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</si>
  <si>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</si>
  <si>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</si>
  <si>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</si>
  <si>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</si>
  <si>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</si>
  <si>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</si>
  <si>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</si>
  <si>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</si>
  <si>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</si>
  <si>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</si>
  <si>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</si>
  <si>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</si>
  <si>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</si>
  <si>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</si>
  <si>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</si>
  <si>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</si>
  <si>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</si>
  <si>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</si>
  <si>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</si>
  <si>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</si>
  <si>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</si>
  <si>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</si>
  <si>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</si>
  <si>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</si>
  <si>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</si>
  <si>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</si>
  <si>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</si>
  <si>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</si>
  <si>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</si>
  <si>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</si>
  <si>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</si>
  <si>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</si>
  <si>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</si>
  <si>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</si>
  <si>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</si>
  <si>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</si>
  <si>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</si>
  <si>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</si>
  <si>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</si>
  <si>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</si>
  <si>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</si>
  <si>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</si>
  <si>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</si>
  <si>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</si>
  <si>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</si>
  <si>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</si>
  <si>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</si>
  <si>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</si>
  <si>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</si>
  <si>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</si>
  <si>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</si>
  <si>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</si>
  <si>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</si>
  <si>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</si>
  <si>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</si>
  <si>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</si>
  <si>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</si>
  <si>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</si>
  <si>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</si>
  <si>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</si>
  <si>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</si>
  <si>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</si>
  <si>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</si>
  <si>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</si>
  <si>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</si>
  <si>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</si>
  <si>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</si>
  <si>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</si>
  <si>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</si>
  <si>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</si>
  <si>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</si>
  <si>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</si>
  <si>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</si>
  <si>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</si>
  <si>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</si>
  <si>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</si>
  <si>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</si>
  <si>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</si>
  <si>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</si>
  <si>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</si>
  <si>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</si>
  <si>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</si>
  <si>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</si>
  <si>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</si>
  <si>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</si>
  <si>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</si>
  <si>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</si>
  <si>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</si>
  <si>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</si>
  <si>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</si>
  <si>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</si>
  <si>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</si>
  <si>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</si>
  <si>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</si>
  <si>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</si>
  <si>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</si>
  <si>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</si>
  <si>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</si>
  <si>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</si>
  <si>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</si>
  <si>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</si>
  <si>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</si>
  <si>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</si>
  <si>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</si>
  <si>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</si>
  <si>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</si>
  <si>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</si>
  <si>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</si>
  <si>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</si>
  <si>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</si>
  <si>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</si>
  <si>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</si>
  <si>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</si>
  <si>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</si>
  <si>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</si>
  <si>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</si>
  <si>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</si>
  <si>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</si>
  <si>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</si>
  <si>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</si>
  <si>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</si>
  <si>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</si>
  <si>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</si>
  <si>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</si>
  <si>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</si>
  <si>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</si>
  <si>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</si>
  <si>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</si>
  <si>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</si>
  <si>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</si>
  <si>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</si>
  <si>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</si>
  <si>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</si>
  <si>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</si>
  <si>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</si>
  <si>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</si>
  <si>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</si>
  <si>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</si>
  <si>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</si>
  <si>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</si>
  <si>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</si>
  <si>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</si>
  <si>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</si>
  <si>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</si>
  <si>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</si>
  <si>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</si>
  <si>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</si>
  <si>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</si>
  <si>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</si>
  <si>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</si>
  <si>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</si>
  <si>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</si>
  <si>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</si>
  <si>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</si>
  <si>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</si>
  <si>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</si>
  <si>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</si>
  <si>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</si>
  <si>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</si>
  <si>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</si>
  <si>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</si>
  <si>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</si>
  <si>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</si>
  <si>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</si>
  <si>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</si>
  <si>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</si>
  <si>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</si>
  <si>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</si>
  <si>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</si>
  <si>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</si>
  <si>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</si>
  <si>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</si>
  <si>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</si>
  <si>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</si>
  <si>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</si>
  <si>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</si>
  <si>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</si>
  <si>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</si>
  <si>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</si>
  <si>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</si>
  <si>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</si>
  <si>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</si>
  <si>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</si>
  <si>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</si>
  <si>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</si>
  <si>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</si>
  <si>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</si>
  <si>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</si>
  <si>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</si>
  <si>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</si>
  <si>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</si>
  <si>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</si>
  <si>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</si>
  <si>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</si>
  <si>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</si>
  <si>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</si>
  <si>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</si>
  <si>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</si>
  <si>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</si>
  <si>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</si>
  <si>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</si>
  <si>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</si>
  <si>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</si>
  <si>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</si>
  <si>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</si>
  <si>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</si>
  <si>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</si>
  <si>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</si>
  <si>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</si>
  <si>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</si>
  <si>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</si>
  <si>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</si>
  <si>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</si>
  <si>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</si>
  <si>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</si>
  <si>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</si>
  <si>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</si>
  <si>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</si>
  <si>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</si>
  <si>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</si>
  <si>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</si>
  <si>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</si>
  <si>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</si>
  <si>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</si>
  <si>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</si>
  <si>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</si>
  <si>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</si>
  <si>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</si>
  <si>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</si>
  <si>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</si>
  <si>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</si>
  <si>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</si>
  <si>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</si>
  <si>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</si>
  <si>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</si>
  <si>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</si>
  <si>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</si>
  <si>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</si>
  <si>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</si>
  <si>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</si>
  <si>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</si>
  <si>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</si>
  <si>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</si>
  <si>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</si>
  <si>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</si>
  <si>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</si>
  <si>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</si>
  <si>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</si>
  <si>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</si>
  <si>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</si>
  <si>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</si>
  <si>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</si>
  <si>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</si>
  <si>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</si>
  <si>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</si>
  <si>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</si>
  <si>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</si>
  <si>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</si>
  <si>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</si>
  <si>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</si>
  <si>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</si>
  <si>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</si>
  <si>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</si>
  <si>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</si>
  <si>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</si>
  <si>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</si>
  <si>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</si>
  <si>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</si>
  <si>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</si>
  <si>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</si>
  <si>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</si>
  <si>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</si>
  <si>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</si>
  <si>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</si>
  <si>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</si>
  <si>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</si>
  <si>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</si>
  <si>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</si>
  <si>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</si>
  <si>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</si>
  <si>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</si>
  <si>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</si>
  <si>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</si>
  <si>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</si>
  <si>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</si>
  <si>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</si>
  <si>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</si>
  <si>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</si>
  <si>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</si>
  <si>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</si>
  <si>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</si>
  <si>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</si>
  <si>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</si>
  <si>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</si>
  <si>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</si>
  <si>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</si>
  <si>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</si>
  <si>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</si>
  <si>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</si>
  <si>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</si>
  <si>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</si>
  <si>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</si>
  <si>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</si>
  <si>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</si>
  <si>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</si>
  <si>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</si>
  <si>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</si>
  <si>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</si>
  <si>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</si>
  <si>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</si>
  <si>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</si>
  <si>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</si>
  <si>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</si>
  <si>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</si>
  <si>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</si>
  <si>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</si>
  <si>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</si>
  <si>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</si>
  <si>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</si>
  <si>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</si>
  <si>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</si>
  <si>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</si>
  <si>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</si>
  <si>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</si>
  <si>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</si>
  <si>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</si>
  <si>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</si>
  <si>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</si>
  <si>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</si>
  <si>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</si>
  <si>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</si>
  <si>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</si>
  <si>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</si>
  <si>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</si>
  <si>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</si>
  <si>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</si>
  <si>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</si>
  <si>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</si>
  <si>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</si>
  <si>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</si>
  <si>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</si>
  <si>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</si>
  <si>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</si>
  <si>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</si>
  <si>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</si>
  <si>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</si>
  <si>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</si>
  <si>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</si>
  <si>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</si>
  <si>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</si>
  <si>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</si>
  <si>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</si>
  <si>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</si>
  <si>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</si>
  <si>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</si>
  <si>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</si>
  <si>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</si>
  <si>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</si>
  <si>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</si>
  <si>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</si>
  <si>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</si>
  <si>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</si>
  <si>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</si>
  <si>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</si>
  <si>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</si>
  <si>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</si>
  <si>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</si>
  <si>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</si>
  <si>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</si>
  <si>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</si>
  <si>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</si>
  <si>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</si>
  <si>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</si>
  <si>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</si>
  <si>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</si>
  <si>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</si>
  <si>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</si>
  <si>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</si>
  <si>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</si>
  <si>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</si>
  <si>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</si>
  <si>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</si>
  <si>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</si>
  <si>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</si>
  <si>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</si>
  <si>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</si>
  <si>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</si>
  <si>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</si>
  <si>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</si>
  <si>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</si>
  <si>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</si>
  <si>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</si>
  <si>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</si>
  <si>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</si>
  <si>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</si>
  <si>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</si>
  <si>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</si>
  <si>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</si>
  <si>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</si>
  <si>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</si>
  <si>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</si>
  <si>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</si>
  <si>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</si>
  <si>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</si>
  <si>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</si>
  <si>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</si>
  <si>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</si>
  <si>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</si>
  <si>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</si>
  <si>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</si>
  <si>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</si>
  <si>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</si>
  <si>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</si>
  <si>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</si>
  <si>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</si>
  <si>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</si>
  <si>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</si>
  <si>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</si>
  <si>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</si>
  <si>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</si>
  <si>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</si>
  <si>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</si>
  <si>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</si>
  <si>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</si>
  <si>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</si>
  <si>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</si>
  <si>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</si>
  <si>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</si>
  <si>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</si>
  <si>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</si>
  <si>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</si>
  <si>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</si>
  <si>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</si>
  <si>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</si>
  <si>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</si>
  <si>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</si>
  <si>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</si>
  <si>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</si>
  <si>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</si>
  <si>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</si>
  <si>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</si>
  <si>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</si>
  <si>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</si>
  <si>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</si>
  <si>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</si>
  <si>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</si>
  <si>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</si>
  <si>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</si>
  <si>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</si>
  <si>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</si>
  <si>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</si>
  <si>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</si>
  <si>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</si>
  <si>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</si>
  <si>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</si>
  <si>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</si>
  <si>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</si>
  <si>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</si>
  <si>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</si>
  <si>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</si>
  <si>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</si>
  <si>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</si>
  <si>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</si>
  <si>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</si>
  <si>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</si>
  <si>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</si>
  <si>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</si>
  <si>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</si>
  <si>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</si>
  <si>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</si>
  <si>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</si>
  <si>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</si>
  <si>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</si>
  <si>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</si>
  <si>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</si>
  <si>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</si>
  <si>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</si>
  <si>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</si>
  <si>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</si>
  <si>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</si>
  <si>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</si>
  <si>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</si>
  <si>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</si>
  <si>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</si>
  <si>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</si>
  <si>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</si>
  <si>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</si>
  <si>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</si>
  <si>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</si>
  <si>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</si>
  <si>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</si>
  <si>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</si>
  <si>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</si>
  <si>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</si>
  <si>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</si>
  <si>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</si>
  <si>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</si>
  <si>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</si>
  <si>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</si>
  <si>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</si>
  <si>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</si>
  <si>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</si>
  <si>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</si>
  <si>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</si>
  <si>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</si>
  <si>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</si>
  <si>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</si>
  <si>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</si>
  <si>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</si>
  <si>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</si>
  <si>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</si>
  <si>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</si>
  <si>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</si>
  <si>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</si>
  <si>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</si>
  <si>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</si>
  <si>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</si>
  <si>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</si>
  <si>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</si>
  <si>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</si>
  <si>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</si>
  <si>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</si>
  <si>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</si>
  <si>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</si>
  <si>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</si>
  <si>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</si>
  <si>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</si>
  <si>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</si>
  <si>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</si>
  <si>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</si>
  <si>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</si>
  <si>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</si>
  <si>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</si>
  <si>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</si>
  <si>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</si>
  <si>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</si>
  <si>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</si>
  <si>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</si>
  <si>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</si>
  <si>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</si>
  <si>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</si>
  <si>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</si>
  <si>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</si>
  <si>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</si>
  <si>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</si>
  <si>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</si>
  <si>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</si>
  <si>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</si>
  <si>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</si>
  <si>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</si>
  <si>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</si>
  <si>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</si>
  <si>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</si>
  <si>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</si>
  <si>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</si>
  <si>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</si>
  <si>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</si>
  <si>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</si>
  <si>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</si>
  <si>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</si>
  <si>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</si>
  <si>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</si>
  <si>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</si>
  <si>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</si>
  <si>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</si>
  <si>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</si>
  <si>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</si>
  <si>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</si>
  <si>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</si>
  <si>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</si>
  <si>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</si>
  <si>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</si>
  <si>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</si>
  <si>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</si>
  <si>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</si>
  <si>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</si>
  <si>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</si>
  <si>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</si>
  <si>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</si>
  <si>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</si>
  <si>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</si>
  <si>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</si>
  <si>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</si>
  <si>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</si>
  <si>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</si>
  <si>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</si>
  <si>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</si>
  <si>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</si>
  <si>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</si>
  <si>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</si>
  <si>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</si>
  <si>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</si>
  <si>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</si>
  <si>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</si>
  <si>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</si>
  <si>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</si>
  <si>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</si>
  <si>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</si>
  <si>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</si>
  <si>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</si>
  <si>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</si>
  <si>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</si>
  <si>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</si>
  <si>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</si>
  <si>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</si>
  <si>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</si>
  <si>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</si>
  <si>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</si>
  <si>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</si>
  <si>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</si>
  <si>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</si>
  <si>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</si>
  <si>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</si>
  <si>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</si>
  <si>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</si>
  <si>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</si>
  <si>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</si>
  <si>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</si>
  <si>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</si>
  <si>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</si>
  <si>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</si>
  <si>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</si>
  <si>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</si>
  <si>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</si>
  <si>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</si>
  <si>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</si>
  <si>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</si>
  <si>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</si>
  <si>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</si>
  <si>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</si>
  <si>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</si>
  <si>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</si>
  <si>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</si>
  <si>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</si>
  <si>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</si>
  <si>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</si>
  <si>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</si>
  <si>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</si>
  <si>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</si>
  <si>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</si>
  <si>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</si>
  <si>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</si>
  <si>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</si>
  <si>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</si>
  <si>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</si>
  <si>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</si>
  <si>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</si>
  <si>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</si>
  <si>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</si>
  <si>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</si>
  <si>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</si>
  <si>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</si>
  <si>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</si>
  <si>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</si>
  <si>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</si>
  <si>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</si>
  <si>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</si>
  <si>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</si>
  <si>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</si>
  <si>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</si>
  <si>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</si>
  <si>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</si>
  <si>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</si>
  <si>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</si>
  <si>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</si>
  <si>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</si>
  <si>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</si>
  <si>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</si>
  <si>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</si>
  <si>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</si>
  <si>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</si>
  <si>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</si>
  <si>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</si>
  <si>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</si>
  <si>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</si>
  <si>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</si>
  <si>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</si>
  <si>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</si>
  <si>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</si>
  <si>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</si>
  <si>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</si>
  <si>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</si>
  <si>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</si>
  <si>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</si>
  <si>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</si>
  <si>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</si>
  <si>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</si>
  <si>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</si>
  <si>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</si>
  <si>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</si>
  <si>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</si>
  <si>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</si>
  <si>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</si>
  <si>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</si>
  <si>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</si>
  <si>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</si>
  <si>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</si>
  <si>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</si>
  <si>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</si>
  <si>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</si>
  <si>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</si>
  <si>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</si>
  <si>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</si>
  <si>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</si>
  <si>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</si>
  <si>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</si>
  <si>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</si>
  <si>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</si>
  <si>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</si>
  <si>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</si>
  <si>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</si>
  <si>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</si>
  <si>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</si>
  <si>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</si>
  <si>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</si>
  <si>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</si>
  <si>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</si>
  <si>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</si>
  <si>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</si>
  <si>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</si>
  <si>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</si>
  <si>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</si>
  <si>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</si>
  <si>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</si>
  <si>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</si>
  <si>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</si>
  <si>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</si>
  <si>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</si>
  <si>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</si>
  <si>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</si>
  <si>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</si>
  <si>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</si>
  <si>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</si>
  <si>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</si>
  <si>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</si>
  <si>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</si>
  <si>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</si>
  <si>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</si>
  <si>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</si>
  <si>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</si>
  <si>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</si>
  <si>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</si>
  <si>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</si>
  <si>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</si>
  <si>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</si>
  <si>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</si>
  <si>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</si>
  <si>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</si>
  <si>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</si>
  <si>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</si>
  <si>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</si>
  <si>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</si>
  <si>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</si>
  <si>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</si>
  <si>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</si>
  <si>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</si>
  <si>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</si>
  <si>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</si>
  <si>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</si>
  <si>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</si>
  <si>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</si>
  <si>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</si>
  <si>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</si>
  <si>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</si>
  <si>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</si>
  <si>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</si>
  <si>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</si>
  <si>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</si>
  <si>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</si>
  <si>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</si>
  <si>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</si>
  <si>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</si>
  <si>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</si>
  <si>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</si>
  <si>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</si>
  <si>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</si>
  <si>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</si>
  <si>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</si>
  <si>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</si>
  <si>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</si>
  <si>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</si>
  <si>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</si>
  <si>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</si>
  <si>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</si>
  <si>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</si>
  <si>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</si>
  <si>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</si>
  <si>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</si>
  <si>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</si>
  <si>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</si>
  <si>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</si>
  <si>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</si>
  <si>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</si>
  <si>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</si>
  <si>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</si>
  <si>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</si>
  <si>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</si>
  <si>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</si>
  <si>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</si>
  <si>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</si>
  <si>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</si>
  <si>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</si>
  <si>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</si>
  <si>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</si>
  <si>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</si>
  <si>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</si>
  <si>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</si>
  <si>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</si>
  <si>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</si>
  <si>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</si>
  <si>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</si>
  <si>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</si>
  <si>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</si>
  <si>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</si>
  <si>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</si>
  <si>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</si>
  <si>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</si>
  <si>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</si>
  <si>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</si>
  <si>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</si>
  <si>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</si>
  <si>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</si>
  <si>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</si>
  <si>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</si>
  <si>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</si>
  <si>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</si>
  <si>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</si>
  <si>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</si>
  <si>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</si>
  <si>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</si>
  <si>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</si>
  <si>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</si>
  <si>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</si>
  <si>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</si>
  <si>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</si>
  <si>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</si>
  <si>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</si>
  <si>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</si>
  <si>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</si>
  <si>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</si>
  <si>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</si>
  <si>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</si>
  <si>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</si>
  <si>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</si>
  <si>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</si>
  <si>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</si>
  <si>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</si>
  <si>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</si>
  <si>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</si>
  <si>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</si>
  <si>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</si>
  <si>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</si>
  <si>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</si>
  <si>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</si>
  <si>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</si>
  <si>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</si>
  <si>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</si>
  <si>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</si>
  <si>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</si>
  <si>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</si>
  <si>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</si>
  <si>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</si>
  <si>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</si>
  <si>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</si>
  <si>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</si>
  <si>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</si>
  <si>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</si>
  <si>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</si>
  <si>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</si>
  <si>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</si>
  <si>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</si>
  <si>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</si>
  <si>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</si>
  <si>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</si>
  <si>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</si>
  <si>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</si>
  <si>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</si>
  <si>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</si>
  <si>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</si>
  <si>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</si>
  <si>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</si>
  <si>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</si>
  <si>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</si>
  <si>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</si>
  <si>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</si>
  <si>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</si>
  <si>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</si>
  <si>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</si>
  <si>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</si>
  <si>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</si>
  <si>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</si>
  <si>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</si>
  <si>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</si>
  <si>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</si>
  <si>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</si>
  <si>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</si>
  <si>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</si>
  <si>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</si>
  <si>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</si>
  <si>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</si>
  <si>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</si>
  <si>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</si>
  <si>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</si>
  <si>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</si>
  <si>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</si>
  <si>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</si>
  <si>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</si>
  <si>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</si>
  <si>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</si>
  <si>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</si>
  <si>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</si>
  <si>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</si>
  <si>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</si>
  <si>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</si>
  <si>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</si>
  <si>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</si>
  <si>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</si>
  <si>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</si>
  <si>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</si>
  <si>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</si>
  <si>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</si>
  <si>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</si>
  <si>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</si>
  <si>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</si>
  <si>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</si>
  <si>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</si>
  <si>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</si>
  <si>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</si>
  <si>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</si>
  <si>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</si>
  <si>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</si>
  <si>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</si>
  <si>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</si>
  <si>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</si>
  <si>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</si>
  <si>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</si>
  <si>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</si>
  <si>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</si>
  <si>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</si>
  <si>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</si>
  <si>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</si>
  <si>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</si>
  <si>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</si>
  <si>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</si>
  <si>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</si>
  <si>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</si>
  <si>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</si>
  <si>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</si>
  <si>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</si>
  <si>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</si>
  <si>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</si>
  <si>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</si>
  <si>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</si>
  <si>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</si>
  <si>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</si>
  <si>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</si>
  <si>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</si>
  <si>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</si>
  <si>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</si>
  <si>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</si>
  <si>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</si>
  <si>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</si>
  <si>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</si>
  <si>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</si>
  <si>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</si>
  <si>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</si>
  <si>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</si>
  <si>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</si>
  <si>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</si>
  <si>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</si>
  <si>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</si>
  <si>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</si>
  <si>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</si>
  <si>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</si>
  <si>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</si>
  <si>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</si>
  <si>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</si>
  <si>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</si>
  <si>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</si>
  <si>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</si>
  <si>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</si>
  <si>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</si>
  <si>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</si>
  <si>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</si>
  <si>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</si>
  <si>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</si>
  <si>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</si>
  <si>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</si>
  <si>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</si>
  <si>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</si>
  <si>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</si>
  <si>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</si>
  <si>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</si>
  <si>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</si>
  <si>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</si>
  <si>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</si>
  <si>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</si>
  <si>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</si>
  <si>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</si>
  <si>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</si>
  <si>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</si>
  <si>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</si>
  <si>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</si>
  <si>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</si>
  <si>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</si>
  <si>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</si>
  <si>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</si>
  <si>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</si>
  <si>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</si>
  <si>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</si>
  <si>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</si>
  <si>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</si>
  <si>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</si>
  <si>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</si>
  <si>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</si>
  <si>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</si>
  <si>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</si>
  <si>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</si>
  <si>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</si>
  <si>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</si>
  <si>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</si>
  <si>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</si>
  <si>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</si>
  <si>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</si>
  <si>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</si>
  <si>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</si>
  <si>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</si>
  <si>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</si>
  <si>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</si>
  <si>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</si>
  <si>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</si>
  <si>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</si>
  <si>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</si>
  <si>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</si>
  <si>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</si>
  <si>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</si>
  <si>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</si>
  <si>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</si>
  <si>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</si>
  <si>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</si>
  <si>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</si>
  <si>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</si>
  <si>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</si>
  <si>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</si>
  <si>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</si>
  <si>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</si>
  <si>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</si>
  <si>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</si>
  <si>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</si>
  <si>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</si>
  <si>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</si>
  <si>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</si>
  <si>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</si>
  <si>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</si>
  <si>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</si>
  <si>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</si>
  <si>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</si>
  <si>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</si>
  <si>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</si>
  <si>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</si>
  <si>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</si>
  <si>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</si>
  <si>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</si>
  <si>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</si>
  <si>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</si>
  <si>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</si>
  <si>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</si>
  <si>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</si>
  <si>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</si>
  <si>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</si>
  <si>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</si>
  <si>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</si>
  <si>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</si>
  <si>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</si>
  <si>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</si>
  <si>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</si>
  <si>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</si>
  <si>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</si>
  <si>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</si>
  <si>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</si>
  <si>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</si>
  <si>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</si>
  <si>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</si>
  <si>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</si>
  <si>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</si>
  <si>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</si>
  <si>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</si>
  <si>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</si>
  <si>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</si>
  <si>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</si>
  <si>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</si>
  <si>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</si>
  <si>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</si>
  <si>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</si>
  <si>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</si>
  <si>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</si>
  <si>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</si>
  <si>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</si>
  <si>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</si>
  <si>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</si>
  <si>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</si>
  <si>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</si>
  <si>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</si>
  <si>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</si>
  <si>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</si>
  <si>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</si>
  <si>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</si>
  <si>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</si>
  <si>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</si>
  <si>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</si>
  <si>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</si>
  <si>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</si>
  <si>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</si>
  <si>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</si>
  <si>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</si>
  <si>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</si>
  <si>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</si>
  <si>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</si>
  <si>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</si>
  <si>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</si>
  <si>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</si>
  <si>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</si>
  <si>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</si>
  <si>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</si>
  <si>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</si>
  <si>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</si>
  <si>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</si>
  <si>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</si>
  <si>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</si>
  <si>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</si>
  <si>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</si>
  <si>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</si>
  <si>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</si>
  <si>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</si>
  <si>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</si>
  <si>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</si>
  <si>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</si>
  <si>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</si>
  <si>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</si>
  <si>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</si>
  <si>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</si>
  <si>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</si>
  <si>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</si>
  <si>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</si>
  <si>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</si>
  <si>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</si>
  <si>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</si>
  <si>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</si>
  <si>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</si>
  <si>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</si>
  <si>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</si>
  <si>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</si>
  <si>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</si>
  <si>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</si>
  <si>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</si>
  <si>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</si>
  <si>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</si>
  <si>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</si>
  <si>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</si>
  <si>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</si>
  <si>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</si>
  <si>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</si>
  <si>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</si>
  <si>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</si>
  <si>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</si>
  <si>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</si>
  <si>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</si>
  <si>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</si>
  <si>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</si>
  <si>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</si>
  <si>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</si>
  <si>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</si>
  <si>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</si>
  <si>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</si>
  <si>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</si>
  <si>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</si>
  <si>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</si>
  <si>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</si>
  <si>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</si>
  <si>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</si>
  <si>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</si>
  <si>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</si>
  <si>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</si>
  <si>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</si>
  <si>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</si>
  <si>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</si>
  <si>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</si>
  <si>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</si>
  <si>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</si>
  <si>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</si>
  <si>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</si>
  <si>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</si>
  <si>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</si>
  <si>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</si>
  <si>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</si>
  <si>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</si>
  <si>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</si>
  <si>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</si>
  <si>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</si>
  <si>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</si>
  <si>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</si>
  <si>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</si>
  <si>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</si>
  <si>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</si>
  <si>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</si>
  <si>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</si>
  <si>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</si>
  <si>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</si>
  <si>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</si>
  <si>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</si>
  <si>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</si>
  <si>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</si>
  <si>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</si>
  <si>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</si>
  <si>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</si>
  <si>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</si>
  <si>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</si>
  <si>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</si>
  <si>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</si>
  <si>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</si>
  <si>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</si>
  <si>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</si>
  <si>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</si>
  <si>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</si>
  <si>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</si>
  <si>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</si>
  <si>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</si>
  <si>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</si>
  <si>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</si>
  <si>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</si>
  <si>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</si>
  <si>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</si>
  <si>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</si>
  <si>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</si>
  <si>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</si>
  <si>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</si>
  <si>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</si>
  <si>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</si>
  <si>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</si>
  <si>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</si>
  <si>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</si>
  <si>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</si>
  <si>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</si>
  <si>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</si>
  <si>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</si>
  <si>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</si>
  <si>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</si>
  <si>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</si>
  <si>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</si>
  <si>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</si>
  <si>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</si>
  <si>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</si>
  <si>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</si>
  <si>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</si>
  <si>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</si>
  <si>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</si>
  <si>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</si>
  <si>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</si>
  <si>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</si>
  <si>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</si>
  <si>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</si>
  <si>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</si>
  <si>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</si>
  <si>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</si>
  <si>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</si>
  <si>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</si>
  <si>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</si>
  <si>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</si>
  <si>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</si>
  <si>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</si>
  <si>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</si>
  <si>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</si>
  <si>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</si>
  <si>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</si>
  <si>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</si>
  <si>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</si>
  <si>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</si>
  <si>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</si>
  <si>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</si>
  <si>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</si>
  <si>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</si>
  <si>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</si>
  <si>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</si>
  <si>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</si>
  <si>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</si>
  <si>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</si>
  <si>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</si>
  <si>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</si>
  <si>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</si>
  <si>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</si>
  <si>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</si>
  <si>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</si>
  <si>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</si>
  <si>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</si>
  <si>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</si>
  <si>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</si>
  <si>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</si>
  <si>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</si>
  <si>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</si>
  <si>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</si>
  <si>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</si>
  <si>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</si>
  <si>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</si>
  <si>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</si>
  <si>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</si>
  <si>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</si>
  <si>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</si>
  <si>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</si>
  <si>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</si>
  <si>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</si>
  <si>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</si>
  <si>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</si>
  <si>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</si>
  <si>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</si>
  <si>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</si>
  <si>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</si>
  <si>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</si>
  <si>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</si>
  <si>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</si>
  <si>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</si>
  <si>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</si>
  <si>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</si>
  <si>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</si>
  <si>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</si>
  <si>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</si>
  <si>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</si>
  <si>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</si>
  <si>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</si>
  <si>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</si>
  <si>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</si>
  <si>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</si>
  <si>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</si>
  <si>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</si>
  <si>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</si>
  <si>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</si>
  <si>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</si>
  <si>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</si>
  <si>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</si>
  <si>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</si>
  <si>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</si>
  <si>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</si>
  <si>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</si>
  <si>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</si>
  <si>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</si>
  <si>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</si>
  <si>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</si>
  <si>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</si>
  <si>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</si>
  <si>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</si>
  <si>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</si>
  <si>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</si>
  <si>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</si>
  <si>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</si>
  <si>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</si>
  <si>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</si>
  <si>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</si>
  <si>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</si>
  <si>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</si>
  <si>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</si>
  <si>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</si>
  <si>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</si>
  <si>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</si>
  <si>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</si>
  <si>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</si>
  <si>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</si>
  <si>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</si>
  <si>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</si>
  <si>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</si>
  <si>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</si>
  <si>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</si>
  <si>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</si>
  <si>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</si>
  <si>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</si>
  <si>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</si>
  <si>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</si>
  <si>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</si>
  <si>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</si>
  <si>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</si>
  <si>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</si>
  <si>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</si>
  <si>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</si>
  <si>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</si>
  <si>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</si>
  <si>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</si>
  <si>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</si>
  <si>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</si>
  <si>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</si>
  <si>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</si>
  <si>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</si>
  <si>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</si>
  <si>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</si>
  <si>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</si>
  <si>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</si>
  <si>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</si>
  <si>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</si>
  <si>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</si>
  <si>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</si>
  <si>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</si>
  <si>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</si>
  <si>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</si>
  <si>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</si>
  <si>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</si>
  <si>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</si>
  <si>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</si>
  <si>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</si>
  <si>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</si>
  <si>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</si>
  <si>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</si>
  <si>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</si>
  <si>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</si>
  <si>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</si>
  <si>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</si>
  <si>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</si>
  <si>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</si>
  <si>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</si>
  <si>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</si>
  <si>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</si>
  <si>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</si>
  <si>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</si>
  <si>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</si>
  <si>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</si>
  <si>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</si>
  <si>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</si>
  <si>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</si>
  <si>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</si>
  <si>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</si>
  <si>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</si>
  <si>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</si>
  <si>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</si>
  <si>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</si>
  <si>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</si>
  <si>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</si>
  <si>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</si>
  <si>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</si>
  <si>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</si>
  <si>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</si>
  <si>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</si>
  <si>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</si>
  <si>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</si>
  <si>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</si>
  <si>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</si>
  <si>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</si>
  <si>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</si>
  <si>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</si>
  <si>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</si>
  <si>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</si>
  <si>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</si>
  <si>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</si>
  <si>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</si>
  <si>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</si>
  <si>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</si>
  <si>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</si>
  <si>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</si>
  <si>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</si>
  <si>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</si>
  <si>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</si>
  <si>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</si>
  <si>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</si>
  <si>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</si>
  <si>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</si>
  <si>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</si>
  <si>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</si>
  <si>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</si>
  <si>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</si>
  <si>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</si>
  <si>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</si>
  <si>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</si>
  <si>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</si>
  <si>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</si>
  <si>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</si>
  <si>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</si>
  <si>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</si>
  <si>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</si>
  <si>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</si>
  <si>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</si>
  <si>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</si>
  <si>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</si>
  <si>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</si>
  <si>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</si>
  <si>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</si>
  <si>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</si>
  <si>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</si>
  <si>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</si>
  <si>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</si>
  <si>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</si>
  <si>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</si>
  <si>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</si>
  <si>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</si>
  <si>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</si>
  <si>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</si>
  <si>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</si>
  <si>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</si>
  <si>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</si>
  <si>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</si>
  <si>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</si>
  <si>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</si>
  <si>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</si>
  <si>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</si>
  <si>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</si>
  <si>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</si>
  <si>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</si>
  <si>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</si>
  <si>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</si>
  <si>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</si>
  <si>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</si>
  <si>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</si>
  <si>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</si>
  <si>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</si>
  <si>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</si>
  <si>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</si>
  <si>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</si>
  <si>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</si>
  <si>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</si>
  <si>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</si>
  <si>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</si>
  <si>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</si>
  <si>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</si>
  <si>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</si>
  <si>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</si>
  <si>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</si>
  <si>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</si>
  <si>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</si>
  <si>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</si>
  <si>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</si>
  <si>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</si>
  <si>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</si>
  <si>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</si>
  <si>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</si>
  <si>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</si>
  <si>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</si>
  <si>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</si>
  <si>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</si>
  <si>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</si>
  <si>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</si>
  <si>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</si>
  <si>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</si>
  <si>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</si>
  <si>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</si>
  <si>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</si>
  <si>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</si>
  <si>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</si>
  <si>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</si>
  <si>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</si>
  <si>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</si>
  <si>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</si>
  <si>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</si>
  <si>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</si>
  <si>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</si>
  <si>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</si>
  <si>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</si>
  <si>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</si>
  <si>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</si>
  <si>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</si>
  <si>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</si>
  <si>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</si>
  <si>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</si>
  <si>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</si>
  <si>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</si>
  <si>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</si>
  <si>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</si>
  <si>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</si>
  <si>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</si>
  <si>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</si>
  <si>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</si>
  <si>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</si>
  <si>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</si>
  <si>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</si>
  <si>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</si>
  <si>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</si>
  <si>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</si>
  <si>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</si>
  <si>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</si>
  <si>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</si>
  <si>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</si>
  <si>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</si>
  <si>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</si>
  <si>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</si>
  <si>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</si>
  <si>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</si>
  <si>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</si>
  <si>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</si>
  <si>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</si>
  <si>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</si>
  <si>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</si>
  <si>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</si>
  <si>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</si>
  <si>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</si>
  <si>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</si>
  <si>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</si>
  <si>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</si>
  <si>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</si>
  <si>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</si>
  <si>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</si>
  <si>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</si>
  <si>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</si>
  <si>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</si>
  <si>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</si>
  <si>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</si>
  <si>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</si>
  <si>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</si>
  <si>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</si>
  <si>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</si>
  <si>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</si>
  <si>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</si>
  <si>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</si>
  <si>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</si>
  <si>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</si>
  <si>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</si>
  <si>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</si>
  <si>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</si>
  <si>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</si>
  <si>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</si>
  <si>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</si>
  <si>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</si>
  <si>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</si>
  <si>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</si>
  <si>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</si>
  <si>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</si>
  <si>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</si>
  <si>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</si>
  <si>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</si>
  <si>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</si>
  <si>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</si>
  <si>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</si>
  <si>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</si>
  <si>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</si>
  <si>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</si>
  <si>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</si>
  <si>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</si>
  <si>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</si>
  <si>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</si>
  <si>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</si>
  <si>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</si>
  <si>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</si>
  <si>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</si>
  <si>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</si>
  <si>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</si>
  <si>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</si>
  <si>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</si>
  <si>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</si>
  <si>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</si>
  <si>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</si>
  <si>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</si>
  <si>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</si>
  <si>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</si>
  <si>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</si>
  <si>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</si>
  <si>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</si>
  <si>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</si>
  <si>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</si>
  <si>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</si>
  <si>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</si>
  <si>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</si>
  <si>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</si>
  <si>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</si>
  <si>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</si>
  <si>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</si>
  <si>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</si>
  <si>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</si>
  <si>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</si>
  <si>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</si>
  <si>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</si>
  <si>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</si>
  <si>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</si>
  <si>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</si>
  <si>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</si>
  <si>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</si>
  <si>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</si>
  <si>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</si>
  <si>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</si>
  <si>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</si>
  <si>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</si>
  <si>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</si>
  <si>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</si>
  <si>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</si>
  <si>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</si>
  <si>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</si>
  <si>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</si>
  <si>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</si>
  <si>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</si>
  <si>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</si>
  <si>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</si>
  <si>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</si>
  <si>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</si>
  <si>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</si>
  <si>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</si>
  <si>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</si>
  <si>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</si>
  <si>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</si>
  <si>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</si>
  <si>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</si>
  <si>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</si>
  <si>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</si>
  <si>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</si>
  <si>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</si>
  <si>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</si>
  <si>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</si>
  <si>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</si>
  <si>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</si>
  <si>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</si>
  <si>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</si>
  <si>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</si>
  <si>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</si>
  <si>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</si>
  <si>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</si>
  <si>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</si>
  <si>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</si>
  <si>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</si>
  <si>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</si>
  <si>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</si>
  <si>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</si>
  <si>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</si>
  <si>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</si>
  <si>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</si>
  <si>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</si>
  <si>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</si>
  <si>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</si>
  <si>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</si>
  <si>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</si>
  <si>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</si>
  <si>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</si>
  <si>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</si>
  <si>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</si>
  <si>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</si>
  <si>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</si>
  <si>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</si>
  <si>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</si>
  <si>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</si>
  <si>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</si>
  <si>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</si>
  <si>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</si>
  <si>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</si>
  <si>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</si>
  <si>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</si>
  <si>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</si>
  <si>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</si>
  <si>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</si>
  <si>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</si>
  <si>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</si>
  <si>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</si>
  <si>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</si>
  <si>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</si>
  <si>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</si>
  <si>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</si>
  <si>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</si>
  <si>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</si>
  <si>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</si>
  <si>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</si>
  <si>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</si>
  <si>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</si>
  <si>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</si>
  <si>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</si>
  <si>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</si>
  <si>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</si>
  <si>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</si>
  <si>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</si>
  <si>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</si>
  <si>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</si>
  <si>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</si>
  <si>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</si>
  <si>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</si>
  <si>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</si>
  <si>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</si>
  <si>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</si>
  <si>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</si>
  <si>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</si>
  <si>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</si>
  <si>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</si>
  <si>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</si>
  <si>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</si>
  <si>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</si>
  <si>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</si>
  <si>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</si>
  <si>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</si>
  <si>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</si>
  <si>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</si>
  <si>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</si>
  <si>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</si>
  <si>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</si>
  <si>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</si>
  <si>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</si>
  <si>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</si>
  <si>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</si>
  <si>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</si>
  <si>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</si>
  <si>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</si>
  <si>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</si>
  <si>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</si>
  <si>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</si>
  <si>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</si>
  <si>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</si>
  <si>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</si>
  <si>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</si>
  <si>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</si>
  <si>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</si>
  <si>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</si>
  <si>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</si>
  <si>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</si>
  <si>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</si>
  <si>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</si>
  <si>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</si>
  <si>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</si>
  <si>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</si>
  <si>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</si>
  <si>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</si>
  <si>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</si>
  <si>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</si>
  <si>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</si>
  <si>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</si>
  <si>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</si>
  <si>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</si>
  <si>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</si>
  <si>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</si>
  <si>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</si>
  <si>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</si>
  <si>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</si>
  <si>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</si>
  <si>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</si>
  <si>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</si>
  <si>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</si>
  <si>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</si>
  <si>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</si>
  <si>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</si>
  <si>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</si>
  <si>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</si>
  <si>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</si>
  <si>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</si>
  <si>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</si>
  <si>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</si>
  <si>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</si>
  <si>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</si>
  <si>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</si>
  <si>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</si>
  <si>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</si>
  <si>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</si>
  <si>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</si>
  <si>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</si>
  <si>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</si>
  <si>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</si>
  <si>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</si>
  <si>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</si>
  <si>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</si>
  <si>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</si>
  <si>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</si>
  <si>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</si>
  <si>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</si>
  <si>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</si>
  <si>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</si>
  <si>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</si>
  <si>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</si>
  <si>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</si>
  <si>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</si>
  <si>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</si>
  <si>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</si>
  <si>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</si>
  <si>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</si>
  <si>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</si>
  <si>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</si>
  <si>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</si>
  <si>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</si>
  <si>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</si>
  <si>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</si>
  <si>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</si>
  <si>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</si>
  <si>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</si>
  <si>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</si>
  <si>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</si>
  <si>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</si>
  <si>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</si>
  <si>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</si>
  <si>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</si>
  <si>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</si>
  <si>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</si>
  <si>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</si>
  <si>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</si>
  <si>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</si>
  <si>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</si>
  <si>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</si>
  <si>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</si>
  <si>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</si>
  <si>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</si>
  <si>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</si>
  <si>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</si>
  <si>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</si>
  <si>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</si>
  <si>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</si>
  <si>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</si>
  <si>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</si>
  <si>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</si>
  <si>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</si>
  <si>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</si>
  <si>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</si>
  <si>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</si>
  <si>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</si>
  <si>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</si>
  <si>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</si>
  <si>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</si>
  <si>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</si>
  <si>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</si>
  <si>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</si>
  <si>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</si>
  <si>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</si>
  <si>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</si>
  <si>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</si>
  <si>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</si>
  <si>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</si>
  <si>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</si>
  <si>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</si>
  <si>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</si>
  <si>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</si>
  <si>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</si>
  <si>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</si>
  <si>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</si>
  <si>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</si>
  <si>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</si>
  <si>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</si>
  <si>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</si>
  <si>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</si>
  <si>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</si>
  <si>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</si>
  <si>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</si>
  <si>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</si>
  <si>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</si>
  <si>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</si>
  <si>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</si>
  <si>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</si>
  <si>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</si>
  <si>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</si>
  <si>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</si>
  <si>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</si>
  <si>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</si>
  <si>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</si>
  <si>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</si>
  <si>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</si>
  <si>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</si>
  <si>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</si>
  <si>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</si>
  <si>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</si>
  <si>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</si>
  <si>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</si>
  <si>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</si>
  <si>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</si>
  <si>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</si>
  <si>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</si>
  <si>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</si>
  <si>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</si>
  <si>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</si>
  <si>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</si>
  <si>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</si>
  <si>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</si>
  <si>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</si>
  <si>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</si>
  <si>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</si>
  <si>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</si>
  <si>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</si>
  <si>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</si>
  <si>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</si>
  <si>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</si>
  <si>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</si>
  <si>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</si>
  <si>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</si>
  <si>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</si>
  <si>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</si>
  <si>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</si>
  <si>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</si>
  <si>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</si>
  <si>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</si>
  <si>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</si>
  <si>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</si>
  <si>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</si>
  <si>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</si>
  <si>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</si>
  <si>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</si>
  <si>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</si>
  <si>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</si>
  <si>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</si>
  <si>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</si>
  <si>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</si>
  <si>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</si>
  <si>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</si>
  <si>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</si>
  <si>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</si>
  <si>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</si>
  <si>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</si>
  <si>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</si>
  <si>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</si>
  <si>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</si>
  <si>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</si>
  <si>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</si>
  <si>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</si>
  <si>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</si>
  <si>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</si>
  <si>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</si>
  <si>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</si>
  <si>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</si>
  <si>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</si>
  <si>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</si>
  <si>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</si>
  <si>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</si>
  <si>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</si>
  <si>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</si>
  <si>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</si>
  <si>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</si>
  <si>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</si>
  <si>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</si>
  <si>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</si>
  <si>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</si>
  <si>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</si>
  <si>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</si>
  <si>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</si>
  <si>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</si>
  <si>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</si>
  <si>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</si>
  <si>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</si>
  <si>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</si>
  <si>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</si>
  <si>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</si>
  <si>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</si>
  <si>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</si>
  <si>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</si>
  <si>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</si>
  <si>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</si>
  <si>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</si>
  <si>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</si>
  <si>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</si>
  <si>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</si>
  <si>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</si>
  <si>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</si>
  <si>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</si>
  <si>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</si>
  <si>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</si>
  <si>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</si>
  <si>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</si>
  <si>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</si>
  <si>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</si>
  <si>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</si>
  <si>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</si>
  <si>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</si>
  <si>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</si>
  <si>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</si>
  <si>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</si>
  <si>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</si>
  <si>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</si>
  <si>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</si>
  <si>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</si>
  <si>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</si>
  <si>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</si>
  <si>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</si>
  <si>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</si>
  <si>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</si>
  <si>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</si>
  <si>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</si>
  <si>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</si>
  <si>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</si>
  <si>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</si>
  <si>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</si>
  <si>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</si>
  <si>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</si>
  <si>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</si>
  <si>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</si>
  <si>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</si>
  <si>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</si>
  <si>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</si>
  <si>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</si>
  <si>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</si>
  <si>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</si>
  <si>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</si>
  <si>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</si>
  <si>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</si>
  <si>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</si>
  <si>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</si>
  <si>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</si>
  <si>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</si>
  <si>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</si>
  <si>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</si>
  <si>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</si>
  <si>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</si>
  <si>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</si>
  <si>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</si>
  <si>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</si>
  <si>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</si>
  <si>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</si>
  <si>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</si>
  <si>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</si>
  <si>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</si>
  <si>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</si>
  <si>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</si>
  <si>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</si>
  <si>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</si>
  <si>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</si>
  <si>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</si>
  <si>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</si>
  <si>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</si>
  <si>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</si>
  <si>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</si>
  <si>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</si>
  <si>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</si>
  <si>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</si>
  <si>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</si>
  <si>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</si>
  <si>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</si>
  <si>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</si>
  <si>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</si>
  <si>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</si>
  <si>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</si>
  <si>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</si>
  <si>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</si>
  <si>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</si>
  <si>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</si>
  <si>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</si>
  <si>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</si>
  <si>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</si>
  <si>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</si>
  <si>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</si>
  <si>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</si>
  <si>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</si>
  <si>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</si>
  <si>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</si>
  <si>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</si>
  <si>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</si>
  <si>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</si>
  <si>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</si>
  <si>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</si>
  <si>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</si>
  <si>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</si>
  <si>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</si>
  <si>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</si>
  <si>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</si>
  <si>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</si>
  <si>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</si>
  <si>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</si>
  <si>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</si>
  <si>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</si>
  <si>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</si>
  <si>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</si>
  <si>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</si>
  <si>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</si>
  <si>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</si>
  <si>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</si>
  <si>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</si>
  <si>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</si>
  <si>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</si>
  <si>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</si>
  <si>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</si>
  <si>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</si>
  <si>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</si>
  <si>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</si>
  <si>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</si>
  <si>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</si>
  <si>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</si>
  <si>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</si>
  <si>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</si>
  <si>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</si>
  <si>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</si>
  <si>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</si>
  <si>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</si>
  <si>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</si>
  <si>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</si>
  <si>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</si>
  <si>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</si>
  <si>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</si>
  <si>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</si>
  <si>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</si>
  <si>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</si>
  <si>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</si>
  <si>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</si>
  <si>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</si>
  <si>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</si>
  <si>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</si>
  <si>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</si>
  <si>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</si>
  <si>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</si>
  <si>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</si>
  <si>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</si>
  <si>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</si>
  <si>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</si>
  <si>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</si>
  <si>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</si>
  <si>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</si>
  <si>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</si>
  <si>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</si>
  <si>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</si>
  <si>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</si>
  <si>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</si>
  <si>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</si>
  <si>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</si>
  <si>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</si>
  <si>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</si>
  <si>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</si>
  <si>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</si>
  <si>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</si>
  <si>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</si>
  <si>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</si>
  <si>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</si>
  <si>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</si>
  <si>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</si>
  <si>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</si>
  <si>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</si>
  <si>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</si>
  <si>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</si>
  <si>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</si>
  <si>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</si>
  <si>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</si>
  <si>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</si>
  <si>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</si>
  <si>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</si>
  <si>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</si>
  <si>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</si>
  <si>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</si>
  <si>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</si>
  <si>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</si>
  <si>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</si>
  <si>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</si>
  <si>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</si>
  <si>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</si>
  <si>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</si>
  <si>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</si>
  <si>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</si>
  <si>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</si>
  <si>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</si>
  <si>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</si>
  <si>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</si>
  <si>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</si>
  <si>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</si>
  <si>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</si>
  <si>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</si>
  <si>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</si>
  <si>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</si>
  <si>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</si>
  <si>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</si>
  <si>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</si>
  <si>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</si>
  <si>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</si>
  <si>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</si>
  <si>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</si>
  <si>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</si>
  <si>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</si>
  <si>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</si>
  <si>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</si>
  <si>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</si>
  <si>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</si>
  <si>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</si>
  <si>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</si>
  <si>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</si>
  <si>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</si>
  <si>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</si>
  <si>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</si>
  <si>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</si>
  <si>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</si>
  <si>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</si>
  <si>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</si>
  <si>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</si>
  <si>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</si>
  <si>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</si>
  <si>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</si>
  <si>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</si>
  <si>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</si>
  <si>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</si>
  <si>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</si>
  <si>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</si>
  <si>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</si>
  <si>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</si>
  <si>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</si>
  <si>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</si>
  <si>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</si>
  <si>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</si>
  <si>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</si>
  <si>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</si>
  <si>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</si>
  <si>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</si>
  <si>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</si>
  <si>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</si>
  <si>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</si>
  <si>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</si>
  <si>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</si>
  <si>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</si>
  <si>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</si>
  <si>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</si>
  <si>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</si>
  <si>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</si>
  <si>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</si>
  <si>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</si>
  <si>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</si>
  <si>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</si>
  <si>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</si>
  <si>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</si>
  <si>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</si>
  <si>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</si>
  <si>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</si>
  <si>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</si>
  <si>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</si>
  <si>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</si>
  <si>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</si>
  <si>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</si>
  <si>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</si>
  <si>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</si>
  <si>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</si>
  <si>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</si>
  <si>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</si>
  <si>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</si>
  <si>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</si>
  <si>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</si>
  <si>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</si>
  <si>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</si>
  <si>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</si>
  <si>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</si>
  <si>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</si>
  <si>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</si>
  <si>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</si>
  <si>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</si>
  <si>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</si>
  <si>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</si>
  <si>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</si>
  <si>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</si>
  <si>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</si>
  <si>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</si>
  <si>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</si>
  <si>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</si>
  <si>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</si>
  <si>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</si>
  <si>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</si>
  <si>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</si>
  <si>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</si>
  <si>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</si>
  <si>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</si>
  <si>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</si>
  <si>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</si>
  <si>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</si>
  <si>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</si>
  <si>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</si>
  <si>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</si>
  <si>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</si>
  <si>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</si>
  <si>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</si>
  <si>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</si>
  <si>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</si>
  <si>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</si>
  <si>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</si>
  <si>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</si>
  <si>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</si>
  <si>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</si>
  <si>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</si>
  <si>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</si>
  <si>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</si>
  <si>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</si>
  <si>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</si>
  <si>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</si>
  <si>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</si>
  <si>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</si>
  <si>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</si>
  <si>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</si>
  <si>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</si>
  <si>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</si>
  <si>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</si>
  <si>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</si>
  <si>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</si>
  <si>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</si>
  <si>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</si>
  <si>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</si>
  <si>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</si>
  <si>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</si>
  <si>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</si>
  <si>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</si>
  <si>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</si>
  <si>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</si>
  <si>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</si>
  <si>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</si>
  <si>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</si>
  <si>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</si>
  <si>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</si>
  <si>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</si>
  <si>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</si>
  <si>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</si>
  <si>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</si>
  <si>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</si>
  <si>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</si>
  <si>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</si>
  <si>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</si>
  <si>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</si>
  <si>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</si>
  <si>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</si>
  <si>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</si>
  <si>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</si>
  <si>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</si>
  <si>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</si>
  <si>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</si>
  <si>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</si>
  <si>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</si>
  <si>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</si>
  <si>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</si>
  <si>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</si>
  <si>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</si>
  <si>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</si>
  <si>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</si>
  <si>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</si>
  <si>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</si>
  <si>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</si>
  <si>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</si>
  <si>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</si>
  <si>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</si>
  <si>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</si>
  <si>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</si>
  <si>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</si>
  <si>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</si>
  <si>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</si>
  <si>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</si>
  <si>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</si>
  <si>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</si>
  <si>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</si>
  <si>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</si>
  <si>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</si>
  <si>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</si>
  <si>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</si>
  <si>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</si>
  <si>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</si>
  <si>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</si>
  <si>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</si>
  <si>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</si>
  <si>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</si>
  <si>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</si>
  <si>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</si>
  <si>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</si>
  <si>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</si>
  <si>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</si>
  <si>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</si>
  <si>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</si>
  <si>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</si>
  <si>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</si>
  <si>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</si>
  <si>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</si>
  <si>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</si>
  <si>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</si>
  <si>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</si>
  <si>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</si>
  <si>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</si>
  <si>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</si>
  <si>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</si>
  <si>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</si>
  <si>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</si>
  <si>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</si>
  <si>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</si>
  <si>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</si>
  <si>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</si>
  <si>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</si>
  <si>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</si>
  <si>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</si>
  <si>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</si>
  <si>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</si>
  <si>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</si>
  <si>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</si>
  <si>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</si>
  <si>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</si>
  <si>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</si>
  <si>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</si>
  <si>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</si>
  <si>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</si>
  <si>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</si>
  <si>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</si>
  <si>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</si>
  <si>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</si>
  <si>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</si>
  <si>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</si>
  <si>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</si>
  <si>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</si>
  <si>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</si>
  <si>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</si>
  <si>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</si>
  <si>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</si>
  <si>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</si>
  <si>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</si>
  <si>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</si>
  <si>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</si>
  <si>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</si>
  <si>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</si>
  <si>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</si>
  <si>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</si>
  <si>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</si>
  <si>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</si>
  <si>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</si>
  <si>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</si>
  <si>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</si>
  <si>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</si>
  <si>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</si>
  <si>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</si>
  <si>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</si>
  <si>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</si>
  <si>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</si>
  <si>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</si>
  <si>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</si>
  <si>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</si>
  <si>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</si>
  <si>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</si>
  <si>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</si>
  <si>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</si>
  <si>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</si>
  <si>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</si>
  <si>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</si>
  <si>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</si>
  <si>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</si>
  <si>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</si>
  <si>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</si>
  <si>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</si>
  <si>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</si>
  <si>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</si>
  <si>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</si>
  <si>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</si>
  <si>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</si>
  <si>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</si>
  <si>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</si>
  <si>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</si>
  <si>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</si>
  <si>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</si>
  <si>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</si>
  <si>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</si>
  <si>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</si>
  <si>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</si>
  <si>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</si>
  <si>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</si>
  <si>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</si>
  <si>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</si>
  <si>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</si>
  <si>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</si>
  <si>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</si>
  <si>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</si>
  <si>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</si>
  <si>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</si>
  <si>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</si>
  <si>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</si>
  <si>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</si>
  <si>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</si>
  <si>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</si>
  <si>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</si>
  <si>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</si>
  <si>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</si>
  <si>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</si>
  <si>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</si>
  <si>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</si>
  <si>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</si>
  <si>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</si>
  <si>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</si>
  <si>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</si>
  <si>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</si>
  <si>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</si>
  <si>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</si>
  <si>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</si>
  <si>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</si>
  <si>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</si>
  <si>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</si>
  <si>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</si>
  <si>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</si>
  <si>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</si>
  <si>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</si>
  <si>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</si>
  <si>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</si>
  <si>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</si>
  <si>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</si>
  <si>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</si>
  <si>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</si>
  <si>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</si>
  <si>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</si>
  <si>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</si>
  <si>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</si>
  <si>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</si>
  <si>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</si>
  <si>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</si>
  <si>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</si>
  <si>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</si>
  <si>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</si>
  <si>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</si>
  <si>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</si>
  <si>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</si>
  <si>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</si>
  <si>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</si>
  <si>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</si>
  <si>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</si>
  <si>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</si>
  <si>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</si>
  <si>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</si>
  <si>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</si>
  <si>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</si>
  <si>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</si>
  <si>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</si>
  <si>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</si>
  <si>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</si>
  <si>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</si>
  <si>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</si>
  <si>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</si>
  <si>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</si>
  <si>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</si>
  <si>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</si>
  <si>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</si>
  <si>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</si>
  <si>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</si>
  <si>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</si>
  <si>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</si>
  <si>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</si>
  <si>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</si>
  <si>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</si>
  <si>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</si>
  <si>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</si>
  <si>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</si>
  <si>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</si>
  <si>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</si>
  <si>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</si>
  <si>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</si>
  <si>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</si>
  <si>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</si>
  <si>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</si>
  <si>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</si>
  <si>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</si>
  <si>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</si>
  <si>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</si>
  <si>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</si>
  <si>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</si>
  <si>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</si>
  <si>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</si>
  <si>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</si>
  <si>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</si>
  <si>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</si>
  <si>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</si>
  <si>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</si>
  <si>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</si>
  <si>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</si>
  <si>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</si>
  <si>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</si>
  <si>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</si>
  <si>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</si>
  <si>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</si>
  <si>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</si>
  <si>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</si>
  <si>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</si>
  <si>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</si>
  <si>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</si>
  <si>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</si>
  <si>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</si>
  <si>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</si>
  <si>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</si>
  <si>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</si>
  <si>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</si>
  <si>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</si>
  <si>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</si>
  <si>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</si>
  <si>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</si>
  <si>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</si>
  <si>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</si>
  <si>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</si>
  <si>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</si>
  <si>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</si>
  <si>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</si>
  <si>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</si>
  <si>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</si>
  <si>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</si>
  <si>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</si>
  <si>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</si>
  <si>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</si>
  <si>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</si>
  <si>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</si>
  <si>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</si>
  <si>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</si>
  <si>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</si>
  <si>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</si>
  <si>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</si>
  <si>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</si>
  <si>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</si>
  <si>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</si>
  <si>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</si>
  <si>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</si>
  <si>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</si>
  <si>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</si>
  <si>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</si>
  <si>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</si>
  <si>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</si>
  <si>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</si>
  <si>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</si>
  <si>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</si>
  <si>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</si>
  <si>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</si>
  <si>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</si>
  <si>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</si>
  <si>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</si>
  <si>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</si>
  <si>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</si>
  <si>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</si>
  <si>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</si>
  <si>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</si>
  <si>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</si>
  <si>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</si>
  <si>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</si>
  <si>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</si>
  <si>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</si>
  <si>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</si>
  <si>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</si>
  <si>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</si>
  <si>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</si>
  <si>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</si>
  <si>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</si>
  <si>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</si>
  <si>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</si>
  <si>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</si>
  <si>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</si>
  <si>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</si>
  <si>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</si>
  <si>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</si>
  <si>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</si>
  <si>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</si>
  <si>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</si>
  <si>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</si>
  <si>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</si>
  <si>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</si>
  <si>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</si>
  <si>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</si>
  <si>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</si>
  <si>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</si>
  <si>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</si>
  <si>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</si>
  <si>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</si>
  <si>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</si>
  <si>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</si>
  <si>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</si>
  <si>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</si>
  <si>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</si>
  <si>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</si>
  <si>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</si>
  <si>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</si>
  <si>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</si>
  <si>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</si>
  <si>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</si>
  <si>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</si>
  <si>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</si>
  <si>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</si>
  <si>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</si>
  <si>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</si>
  <si>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</si>
  <si>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</si>
  <si>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</si>
  <si>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</si>
  <si>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</si>
  <si>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</si>
  <si>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</si>
  <si>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</si>
  <si>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</si>
  <si>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</si>
  <si>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</si>
  <si>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</si>
  <si>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</si>
  <si>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</si>
  <si>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</si>
  <si>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</si>
  <si>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</si>
  <si>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</si>
  <si>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</si>
  <si>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</si>
  <si>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</si>
  <si>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</si>
  <si>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</si>
  <si>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</si>
  <si>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</si>
  <si>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</si>
  <si>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</si>
  <si>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</si>
  <si>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</si>
  <si>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</si>
  <si>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</si>
  <si>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</si>
  <si>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</si>
  <si>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</si>
  <si>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</si>
  <si>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</si>
  <si>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</si>
  <si>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</si>
  <si>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</si>
  <si>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</si>
  <si>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</si>
  <si>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</si>
  <si>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</si>
  <si>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</si>
  <si>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</si>
  <si>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</si>
  <si>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</si>
  <si>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</si>
  <si>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</si>
  <si>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</si>
  <si>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</si>
  <si>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</si>
  <si>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</si>
  <si>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</si>
  <si>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</si>
  <si>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</si>
  <si>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</si>
  <si>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</si>
  <si>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</si>
  <si>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</si>
  <si>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</si>
  <si>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</si>
  <si>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</si>
  <si>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</si>
  <si>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</si>
  <si>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</si>
  <si>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</si>
  <si>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</si>
  <si>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</si>
  <si>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</si>
  <si>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</si>
  <si>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</si>
  <si>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</si>
  <si>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</si>
  <si>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</si>
  <si>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</si>
  <si>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</si>
  <si>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</si>
  <si>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</si>
  <si>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</si>
  <si>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</si>
  <si>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</si>
  <si>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</si>
  <si>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</si>
  <si>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</si>
  <si>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</si>
  <si>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</si>
  <si>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</si>
  <si>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</si>
  <si>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</si>
  <si>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</si>
  <si>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</si>
  <si>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</si>
  <si>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</si>
  <si>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</si>
  <si>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</si>
  <si>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</si>
  <si>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</si>
  <si>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</si>
  <si>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</si>
  <si>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</si>
  <si>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</si>
  <si>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</si>
  <si>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</si>
  <si>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</si>
  <si>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</si>
  <si>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</si>
  <si>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</si>
  <si>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</si>
  <si>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</si>
  <si>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</si>
  <si>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</si>
  <si>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</si>
  <si>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</si>
  <si>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</si>
  <si>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</si>
  <si>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</si>
  <si>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</si>
  <si>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</si>
  <si>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</si>
  <si>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</si>
  <si>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</si>
  <si>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</si>
  <si>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</si>
  <si>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</si>
  <si>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</si>
  <si>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</si>
  <si>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</si>
  <si>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</si>
  <si>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</si>
  <si>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</si>
  <si>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</si>
  <si>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</si>
  <si>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</si>
  <si>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</si>
  <si>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</si>
  <si>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</si>
  <si>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</si>
  <si>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</si>
  <si>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</si>
  <si>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</si>
  <si>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</si>
  <si>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</si>
  <si>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</si>
  <si>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</si>
  <si>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</si>
  <si>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</si>
  <si>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</si>
  <si>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</si>
  <si>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</si>
  <si>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</si>
  <si>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</si>
  <si>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</si>
  <si>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</si>
  <si>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</si>
  <si>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</si>
  <si>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</si>
  <si>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</si>
  <si>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</si>
  <si>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</si>
  <si>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</si>
  <si>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</si>
  <si>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</si>
  <si>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</si>
  <si>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</si>
  <si>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</si>
  <si>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</si>
  <si>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</si>
  <si>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</si>
  <si>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</si>
  <si>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</si>
  <si>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</si>
  <si>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</si>
  <si>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</si>
  <si>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</si>
  <si>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</si>
  <si>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</si>
  <si>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</si>
  <si>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</si>
  <si>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</si>
  <si>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</si>
  <si>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</si>
  <si>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</si>
  <si>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</si>
  <si>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</si>
  <si>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</si>
  <si>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</si>
  <si>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</si>
  <si>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</si>
  <si>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</si>
  <si>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</si>
  <si>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</si>
  <si>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</si>
  <si>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</si>
  <si>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</si>
  <si>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</si>
  <si>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</si>
  <si>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</si>
  <si>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</si>
  <si>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</si>
  <si>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</si>
  <si>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</si>
  <si>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</si>
  <si>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</si>
  <si>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</si>
  <si>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</si>
  <si>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</si>
  <si>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</si>
  <si>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</si>
  <si>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</si>
  <si>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</si>
  <si>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</si>
  <si>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</si>
  <si>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</si>
  <si>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</si>
  <si>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</si>
  <si>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</si>
  <si>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</si>
  <si>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</si>
  <si>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</si>
  <si>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</si>
  <si>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</si>
  <si>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</si>
  <si>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</si>
  <si>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</si>
  <si>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</si>
  <si>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</si>
  <si>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</si>
  <si>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</si>
  <si>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</si>
  <si>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</si>
  <si>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</si>
  <si>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</si>
  <si>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</si>
  <si>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</si>
  <si>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</si>
  <si>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</si>
  <si>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</si>
  <si>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</si>
  <si>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</si>
  <si>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</si>
  <si>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</si>
  <si>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</si>
  <si>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</si>
  <si>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</si>
  <si>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</si>
  <si>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</si>
  <si>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</si>
  <si>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</si>
  <si>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</si>
  <si>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</si>
  <si>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</si>
  <si>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</si>
  <si>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</si>
  <si>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</si>
  <si>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</si>
  <si>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</si>
  <si>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</si>
  <si>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</si>
  <si>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</si>
  <si>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</si>
  <si>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</si>
  <si>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</si>
  <si>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</si>
  <si>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</si>
  <si>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</si>
  <si>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</si>
  <si>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</si>
  <si>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</si>
  <si>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</si>
  <si>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</si>
  <si>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</si>
  <si>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</si>
  <si>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</si>
  <si>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</si>
  <si>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</si>
  <si>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</si>
  <si>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</si>
  <si>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</si>
  <si>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</si>
  <si>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</si>
  <si>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</si>
  <si>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</si>
  <si>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</si>
  <si>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</si>
  <si>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</si>
  <si>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</si>
  <si>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</si>
  <si>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</si>
  <si>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</si>
  <si>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</si>
  <si>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</si>
  <si>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</si>
  <si>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</si>
  <si>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</si>
  <si>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</si>
  <si>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</si>
  <si>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</si>
  <si>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</si>
  <si>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</si>
  <si>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</si>
  <si>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</si>
  <si>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</si>
  <si>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</si>
  <si>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</si>
  <si>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</si>
  <si>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</si>
  <si>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</si>
  <si>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</si>
  <si>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</si>
  <si>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</si>
  <si>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</si>
  <si>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</si>
  <si>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</si>
  <si>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</si>
  <si>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</si>
  <si>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</si>
  <si>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</si>
  <si>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</si>
  <si>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</si>
  <si>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</si>
  <si>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</si>
  <si>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</si>
  <si>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</si>
  <si>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</si>
  <si>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</si>
  <si>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</si>
  <si>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</si>
  <si>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</si>
  <si>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</si>
  <si>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</si>
  <si>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</si>
  <si>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</si>
  <si>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</si>
  <si>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</si>
  <si>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</si>
  <si>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</si>
  <si>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</si>
  <si>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</si>
  <si>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</si>
  <si>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</si>
  <si>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</si>
  <si>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</si>
  <si>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</si>
  <si>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</si>
  <si>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</si>
  <si>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</si>
  <si>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</si>
  <si>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</si>
  <si>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</si>
  <si>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</si>
  <si>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</si>
  <si>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</si>
  <si>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</si>
  <si>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</si>
  <si>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</si>
  <si>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</si>
  <si>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</si>
  <si>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</si>
  <si>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</si>
  <si>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</si>
  <si>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</si>
  <si>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</si>
  <si>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</si>
  <si>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</si>
  <si>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</si>
  <si>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</si>
  <si>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</si>
  <si>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</si>
  <si>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</si>
  <si>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</si>
  <si>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</si>
  <si>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</si>
  <si>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</si>
  <si>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</si>
  <si>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</si>
  <si>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</si>
  <si>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</si>
  <si>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</si>
  <si>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</si>
  <si>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</si>
  <si>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</si>
  <si>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</si>
  <si>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</si>
  <si>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</si>
  <si>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</si>
  <si>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</si>
  <si>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</si>
  <si>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</si>
  <si>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</si>
  <si>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</si>
  <si>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</si>
  <si>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</si>
  <si>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</si>
  <si>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</si>
  <si>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</si>
  <si>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</si>
  <si>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</si>
  <si>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</si>
  <si>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</si>
  <si>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</si>
  <si>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</si>
  <si>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</si>
  <si>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</si>
  <si>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</si>
  <si>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</si>
  <si>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</si>
  <si>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</si>
  <si>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</si>
  <si>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</si>
  <si>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</si>
  <si>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</si>
  <si>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</si>
  <si>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</si>
  <si>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</si>
  <si>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</si>
  <si>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</si>
  <si>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</si>
  <si>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</si>
  <si>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</si>
  <si>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</si>
  <si>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</si>
  <si>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</si>
  <si>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</si>
  <si>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</si>
  <si>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</si>
  <si>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</si>
  <si>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</si>
  <si>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</si>
  <si>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</si>
  <si>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</si>
  <si>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</si>
  <si>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</si>
  <si>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</si>
  <si>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</si>
  <si>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</si>
  <si>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</si>
  <si>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</si>
  <si>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</si>
  <si>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</si>
  <si>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</si>
  <si>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</si>
  <si>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</si>
  <si>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</si>
  <si>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</si>
  <si>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</si>
  <si>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</si>
  <si>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</si>
  <si>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</si>
  <si>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</si>
  <si>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</si>
  <si>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</si>
  <si>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</si>
  <si>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</si>
  <si>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</si>
  <si>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</si>
  <si>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</si>
  <si>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</si>
  <si>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</si>
  <si>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</si>
  <si>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</si>
  <si>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</si>
  <si>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</si>
  <si>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</si>
  <si>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</si>
  <si>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</si>
  <si>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</si>
  <si>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</si>
  <si>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</si>
  <si>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</si>
  <si>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</si>
  <si>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</si>
  <si>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</si>
  <si>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</si>
  <si>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</si>
  <si>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</si>
  <si>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</si>
  <si>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</si>
  <si>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</si>
  <si>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</si>
  <si>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</si>
  <si>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</si>
  <si>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</si>
  <si>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</si>
  <si>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</si>
  <si>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</si>
  <si>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</si>
  <si>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</si>
  <si>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</si>
  <si>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</si>
  <si>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</si>
  <si>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</si>
  <si>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</si>
  <si>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</si>
  <si>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</si>
  <si>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</si>
  <si>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</si>
  <si>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</si>
  <si>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</si>
  <si>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</si>
  <si>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</si>
  <si>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</si>
  <si>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</si>
  <si>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</si>
  <si>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</si>
  <si>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</si>
  <si>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</si>
  <si>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</si>
  <si>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</si>
  <si>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</si>
  <si>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</si>
  <si>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</si>
  <si>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</si>
  <si>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</si>
  <si>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</si>
  <si>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</si>
  <si>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</si>
  <si>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</si>
  <si>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</si>
  <si>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</si>
  <si>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</si>
  <si>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</si>
  <si>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</si>
  <si>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</si>
  <si>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</si>
  <si>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</si>
  <si>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</si>
  <si>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</si>
  <si>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</si>
  <si>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</si>
  <si>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</si>
  <si>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</si>
  <si>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</si>
  <si>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</si>
  <si>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</si>
  <si>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</si>
  <si>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</si>
  <si>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</si>
  <si>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</si>
  <si>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</si>
  <si>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</si>
  <si>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</si>
  <si>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</si>
  <si>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</si>
  <si>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</si>
  <si>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</si>
  <si>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</si>
  <si>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</si>
  <si>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</si>
  <si>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</si>
  <si>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</si>
  <si>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</si>
  <si>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</si>
  <si>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</si>
  <si>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</si>
  <si>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</si>
  <si>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</si>
  <si>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</si>
  <si>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</si>
  <si>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</si>
  <si>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</si>
  <si>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</si>
  <si>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</si>
  <si>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</si>
  <si>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</si>
  <si>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</si>
  <si>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</si>
  <si>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</si>
  <si>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</si>
  <si>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</si>
  <si>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</si>
  <si>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</si>
  <si>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</si>
  <si>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</si>
  <si>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</si>
  <si>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</si>
  <si>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</si>
  <si>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</si>
  <si>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</si>
  <si>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</si>
  <si>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</si>
  <si>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</si>
  <si>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</si>
  <si>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</si>
  <si>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</si>
  <si>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</si>
  <si>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</si>
  <si>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</si>
  <si>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</si>
  <si>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</si>
  <si>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</si>
  <si>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</si>
  <si>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</si>
  <si>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</si>
  <si>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</si>
  <si>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</si>
  <si>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</si>
  <si>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</si>
  <si>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</si>
  <si>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</si>
  <si>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</si>
  <si>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</si>
  <si>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</si>
  <si>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</si>
  <si>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</si>
  <si>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</si>
  <si>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</si>
  <si>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</si>
  <si>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</si>
  <si>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</si>
  <si>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</si>
  <si>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</si>
  <si>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</si>
  <si>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</si>
  <si>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</si>
  <si>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</si>
  <si>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</si>
  <si>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</si>
  <si>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</si>
  <si>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</si>
  <si>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</si>
  <si>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</si>
  <si>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</si>
  <si>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</si>
  <si>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</si>
  <si>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</si>
  <si>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</si>
  <si>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</si>
  <si>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</si>
  <si>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</si>
  <si>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</si>
  <si>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</si>
  <si>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</si>
  <si>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</si>
  <si>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</si>
  <si>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</si>
  <si>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</si>
  <si>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</si>
  <si>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</si>
  <si>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</si>
  <si>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</si>
  <si>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</si>
  <si>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</si>
  <si>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</si>
  <si>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</si>
  <si>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</si>
  <si>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</si>
  <si>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</si>
  <si>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</si>
  <si>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</si>
  <si>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</si>
  <si>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</si>
  <si>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</si>
  <si>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</si>
  <si>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</si>
  <si>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</si>
  <si>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</si>
  <si>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</si>
  <si>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</si>
  <si>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</si>
  <si>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</si>
  <si>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</si>
  <si>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</si>
  <si>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</si>
  <si>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</si>
  <si>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</si>
  <si>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</si>
  <si>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</si>
  <si>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</si>
  <si>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</si>
  <si>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</si>
  <si>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</si>
  <si>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</si>
  <si>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</si>
  <si>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</si>
  <si>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</si>
  <si>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</si>
  <si>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</si>
  <si>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</si>
  <si>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</si>
  <si>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</si>
  <si>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</si>
  <si>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</si>
  <si>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</si>
  <si>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</si>
  <si>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</si>
  <si>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</si>
  <si>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</si>
  <si>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</si>
  <si>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</si>
  <si>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</si>
  <si>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</si>
  <si>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</si>
  <si>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</si>
  <si>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</si>
  <si>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</si>
  <si>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</si>
  <si>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</si>
  <si>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</si>
  <si>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</si>
  <si>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</si>
  <si>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</si>
  <si>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</si>
  <si>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</si>
  <si>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</si>
  <si>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</si>
  <si>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</si>
  <si>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</si>
  <si>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</si>
  <si>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</si>
  <si>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</si>
  <si>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</si>
  <si>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</si>
  <si>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</si>
  <si>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</si>
  <si>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</si>
  <si>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</si>
  <si>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</si>
  <si>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</si>
  <si>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</si>
  <si>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</si>
  <si>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</si>
  <si>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</si>
  <si>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</si>
  <si>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</si>
  <si>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</si>
  <si>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</si>
  <si>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</si>
  <si>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</si>
  <si>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</si>
  <si>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</si>
  <si>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</si>
  <si>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</si>
  <si>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</si>
  <si>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</si>
  <si>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</si>
  <si>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</si>
  <si>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</si>
  <si>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</si>
  <si>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</si>
  <si>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</si>
  <si>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</si>
  <si>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</si>
  <si>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</si>
  <si>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</si>
  <si>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</si>
  <si>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</si>
  <si>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</si>
  <si>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</si>
  <si>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</si>
  <si>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</si>
  <si>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</si>
  <si>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</si>
  <si>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</si>
  <si>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</si>
  <si>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</si>
  <si>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</si>
  <si>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</si>
  <si>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</si>
  <si>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</si>
  <si>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</si>
  <si>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</si>
  <si>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</si>
  <si>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</si>
  <si>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</si>
  <si>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</si>
  <si>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</si>
  <si>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</si>
  <si>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</si>
  <si>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</si>
  <si>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</si>
  <si>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</si>
  <si>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</si>
  <si>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</si>
  <si>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</si>
  <si>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</si>
  <si>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</si>
  <si>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</si>
  <si>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</si>
  <si>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</si>
  <si>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</si>
  <si>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</si>
  <si>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</si>
  <si>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</si>
  <si>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</si>
  <si>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</si>
  <si>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</si>
  <si>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</si>
  <si>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</si>
  <si>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</si>
  <si>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</si>
  <si>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</si>
  <si>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</si>
  <si>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</si>
  <si>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</si>
  <si>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</si>
  <si>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</si>
  <si>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</si>
  <si>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</si>
  <si>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</si>
  <si>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</si>
  <si>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</si>
  <si>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</si>
  <si>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</si>
  <si>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</si>
  <si>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</si>
  <si>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</si>
  <si>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</si>
  <si>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</si>
  <si>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</si>
  <si>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</si>
  <si>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</si>
  <si>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</si>
  <si>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</si>
  <si>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</si>
  <si>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</si>
  <si>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</si>
  <si>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</si>
  <si>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</si>
  <si>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</si>
  <si>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</si>
  <si>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</si>
  <si>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</si>
  <si>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</si>
  <si>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</si>
  <si>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</si>
  <si>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</si>
  <si>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</si>
  <si>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</si>
  <si>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</si>
  <si>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</si>
  <si>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</si>
  <si>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</si>
  <si>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</si>
  <si>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</si>
  <si>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</si>
  <si>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</si>
  <si>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</si>
  <si>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</si>
  <si>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</si>
  <si>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</si>
  <si>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</si>
  <si>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</si>
  <si>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</si>
  <si>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</si>
  <si>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</si>
  <si>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</si>
  <si>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</si>
  <si>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</si>
  <si>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</si>
  <si>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</si>
  <si>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</si>
  <si>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</si>
  <si>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</si>
  <si>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</si>
  <si>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</si>
  <si>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</si>
  <si>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</si>
  <si>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</si>
  <si>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</si>
  <si>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</si>
  <si>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</si>
  <si>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</si>
  <si>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</si>
  <si>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</si>
  <si>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</si>
  <si>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</si>
  <si>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</si>
  <si>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</si>
  <si>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</si>
  <si>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</si>
  <si>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</si>
  <si>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</si>
  <si>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</si>
  <si>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</si>
  <si>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</si>
  <si>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</si>
  <si>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</si>
  <si>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</si>
  <si>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</si>
  <si>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</si>
  <si>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</si>
  <si>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</si>
  <si>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</si>
  <si>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</si>
  <si>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</si>
  <si>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</si>
  <si>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</si>
  <si>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</si>
  <si>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</si>
  <si>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</si>
  <si>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</si>
  <si>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</si>
  <si>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</si>
  <si>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</si>
  <si>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</si>
  <si>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</si>
  <si>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</si>
  <si>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</si>
  <si>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</si>
  <si>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</si>
  <si>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</si>
  <si>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</si>
  <si>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</si>
  <si>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</si>
  <si>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</si>
  <si>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</si>
  <si>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</si>
  <si>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</si>
  <si>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</si>
  <si>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</si>
  <si>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</si>
  <si>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</si>
  <si>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</si>
  <si>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</si>
  <si>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</si>
  <si>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</si>
  <si>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</si>
  <si>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</si>
  <si>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</si>
  <si>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</si>
  <si>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</si>
  <si>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</si>
  <si>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</si>
  <si>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</si>
  <si>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</si>
  <si>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</si>
  <si>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</si>
  <si>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</si>
  <si>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</si>
  <si>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</si>
  <si>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</si>
  <si>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</si>
  <si>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</si>
  <si>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</si>
  <si>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</si>
  <si>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</si>
  <si>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</si>
  <si>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</si>
  <si>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</si>
  <si>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</si>
  <si>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</si>
  <si>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</si>
  <si>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</si>
  <si>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</si>
  <si>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</si>
  <si>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</si>
  <si>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</si>
  <si>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</si>
  <si>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</si>
  <si>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</si>
  <si>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</si>
  <si>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</si>
  <si>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</si>
  <si>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</si>
  <si>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</si>
  <si>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</si>
  <si>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</si>
  <si>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</si>
  <si>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</si>
  <si>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</si>
  <si>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</si>
  <si>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</si>
  <si>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</si>
  <si>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</si>
  <si>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</si>
  <si>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</si>
  <si>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</si>
  <si>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</si>
  <si>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</si>
  <si>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</si>
  <si>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</si>
  <si>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</si>
  <si>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</si>
  <si>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</si>
  <si>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</si>
  <si>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</si>
  <si>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</si>
  <si>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</si>
  <si>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</si>
  <si>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</si>
  <si>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</si>
  <si>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</si>
  <si>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</si>
  <si>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</si>
  <si>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</si>
  <si>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</si>
  <si>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</si>
  <si>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</si>
  <si>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</si>
  <si>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</si>
  <si>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</si>
  <si>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</si>
  <si>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</si>
  <si>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</si>
  <si>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</si>
  <si>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</si>
  <si>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</si>
  <si>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</si>
  <si>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</si>
  <si>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</si>
  <si>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</si>
  <si>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</si>
  <si>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</si>
  <si>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</si>
  <si>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</si>
  <si>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</si>
  <si>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</si>
  <si>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</si>
  <si>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</si>
  <si>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</si>
  <si>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</si>
  <si>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</si>
  <si>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</si>
  <si>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</si>
  <si>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</si>
  <si>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</si>
  <si>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</si>
  <si>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</si>
  <si>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</si>
  <si>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</si>
  <si>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</si>
  <si>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</si>
  <si>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</si>
  <si>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</si>
  <si>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</si>
  <si>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</si>
  <si>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</si>
  <si>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</si>
  <si>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</si>
  <si>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</si>
  <si>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</si>
  <si>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</si>
  <si>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</si>
  <si>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</si>
  <si>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</si>
  <si>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</si>
  <si>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</si>
  <si>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</si>
  <si>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</si>
  <si>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</si>
  <si>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</si>
  <si>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</si>
  <si>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</si>
  <si>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</si>
  <si>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</si>
  <si>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</si>
  <si>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</si>
  <si>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</si>
  <si>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</si>
  <si>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</si>
  <si>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</si>
  <si>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</si>
  <si>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</si>
  <si>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</si>
  <si>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</si>
  <si>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</si>
  <si>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</si>
  <si>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</si>
  <si>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</si>
  <si>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</si>
  <si>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</si>
  <si>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</si>
  <si>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</si>
  <si>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</si>
  <si>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</si>
  <si>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</si>
  <si>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</si>
  <si>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</si>
  <si>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</si>
  <si>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</si>
  <si>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</si>
  <si>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</si>
  <si>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</si>
  <si>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</si>
  <si>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</si>
  <si>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</si>
  <si>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</si>
  <si>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</si>
  <si>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</si>
  <si>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</si>
  <si>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</si>
  <si>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</si>
  <si>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</si>
  <si>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</si>
  <si>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</si>
  <si>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</si>
  <si>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</si>
  <si>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</si>
  <si>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</si>
  <si>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</si>
  <si>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</si>
  <si>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</si>
  <si>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</si>
  <si>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</si>
  <si>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</si>
  <si>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</si>
  <si>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</si>
  <si>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</si>
  <si>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</si>
  <si>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</si>
  <si>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</si>
  <si>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</si>
  <si>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</si>
  <si>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</si>
  <si>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</si>
  <si>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</si>
  <si>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</si>
  <si>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</si>
  <si>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</si>
  <si>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</si>
  <si>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</si>
  <si>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</si>
  <si>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</si>
  <si>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</si>
  <si>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</si>
  <si>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</si>
  <si>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</si>
  <si>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</si>
  <si>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</si>
  <si>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</si>
  <si>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</si>
  <si>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</si>
  <si>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</si>
  <si>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</si>
  <si>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</si>
  <si>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</si>
  <si>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</si>
  <si>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</si>
  <si>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</si>
  <si>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</si>
  <si>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</si>
  <si>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</si>
  <si>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</si>
  <si>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</si>
  <si>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</si>
  <si>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</si>
  <si>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</si>
  <si>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</si>
  <si>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</si>
  <si>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</si>
  <si>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</si>
  <si>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</si>
  <si>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</si>
  <si>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</si>
  <si>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</si>
  <si>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</si>
  <si>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</si>
  <si>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</si>
  <si>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</si>
  <si>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</si>
  <si>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</si>
  <si>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</si>
  <si>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</si>
  <si>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</si>
  <si>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</si>
  <si>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</si>
  <si>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</si>
  <si>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</si>
  <si>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</si>
  <si>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</si>
  <si>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</si>
  <si>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</si>
  <si>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</si>
  <si>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</si>
  <si>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</si>
  <si>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</si>
  <si>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</si>
  <si>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</si>
  <si>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</si>
  <si>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</si>
  <si>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</si>
  <si>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</si>
  <si>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</si>
  <si>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</si>
  <si>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</si>
  <si>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</si>
  <si>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</si>
  <si>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</si>
  <si>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</si>
  <si>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</si>
  <si>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</si>
  <si>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</si>
  <si>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</si>
  <si>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</si>
  <si>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</si>
  <si>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</si>
  <si>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</si>
  <si>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</si>
  <si>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</si>
  <si>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</si>
  <si>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</si>
  <si>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</si>
  <si>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</si>
  <si>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</si>
  <si>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</si>
  <si>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</si>
  <si>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</si>
  <si>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</si>
  <si>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</si>
  <si>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</si>
  <si>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</si>
  <si>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</si>
  <si>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</si>
  <si>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</si>
  <si>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</si>
  <si>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</si>
  <si>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</si>
  <si>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</si>
  <si>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</si>
  <si>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</si>
  <si>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</si>
  <si>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</si>
  <si>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</si>
  <si>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</si>
  <si>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</si>
  <si>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</si>
  <si>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</si>
  <si>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</si>
  <si>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</si>
  <si>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</si>
  <si>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</si>
  <si>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</si>
  <si>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</si>
  <si>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</si>
  <si>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</si>
  <si>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</si>
  <si>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</si>
  <si>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</si>
  <si>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</si>
  <si>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</si>
  <si>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</si>
  <si>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</si>
  <si>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</si>
  <si>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</si>
  <si>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</si>
  <si>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</si>
  <si>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</si>
  <si>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</si>
  <si>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</si>
  <si>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</si>
  <si>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</si>
  <si>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</si>
  <si>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</si>
  <si>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</si>
  <si>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</si>
  <si>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</si>
  <si>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</si>
  <si>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</si>
  <si>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</si>
  <si>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</si>
  <si>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</si>
  <si>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</si>
  <si>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</si>
  <si>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</si>
  <si>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</si>
  <si>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</si>
  <si>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</si>
  <si>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</si>
  <si>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</si>
  <si>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</si>
  <si>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</si>
  <si>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</si>
  <si>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</si>
  <si>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</si>
  <si>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</si>
  <si>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</si>
  <si>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</si>
  <si>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</si>
  <si>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</si>
  <si>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</si>
  <si>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</si>
  <si>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</si>
  <si>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</si>
  <si>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</si>
  <si>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</si>
  <si>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</si>
  <si>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</si>
  <si>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</si>
  <si>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</si>
  <si>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</si>
  <si>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</si>
  <si>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</si>
  <si>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</si>
  <si>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</si>
  <si>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</si>
  <si>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</si>
  <si>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</si>
  <si>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</si>
  <si>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</si>
  <si>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</si>
  <si>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</si>
  <si>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</si>
  <si>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</si>
  <si>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</si>
  <si>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</si>
  <si>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</si>
  <si>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</si>
  <si>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</si>
  <si>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</si>
  <si>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</si>
  <si>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</si>
  <si>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</si>
  <si>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</si>
  <si>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</si>
  <si>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</si>
  <si>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</si>
  <si>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</si>
  <si>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</si>
  <si>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</si>
  <si>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</si>
  <si>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</si>
  <si>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</si>
  <si>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</si>
  <si>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</si>
  <si>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</si>
  <si>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</si>
  <si>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</si>
  <si>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</si>
  <si>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</si>
  <si>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</si>
  <si>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</si>
  <si>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</si>
  <si>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</si>
  <si>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</si>
  <si>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</si>
  <si>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</si>
  <si>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</si>
  <si>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</si>
  <si>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</si>
  <si>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</si>
  <si>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</si>
  <si>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</si>
  <si>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</si>
  <si>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</si>
  <si>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</si>
  <si>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</si>
  <si>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</si>
  <si>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</si>
  <si>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</si>
  <si>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</si>
  <si>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</si>
  <si>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</si>
  <si>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</si>
  <si>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</si>
  <si>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</si>
  <si>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</si>
  <si>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</si>
  <si>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</si>
  <si>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</si>
  <si>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</si>
  <si>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</si>
  <si>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</si>
  <si>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</si>
  <si>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</si>
  <si>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</si>
  <si>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</si>
  <si>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</si>
  <si>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</si>
  <si>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</si>
  <si>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</si>
  <si>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</si>
  <si>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</si>
  <si>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</si>
  <si>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</si>
  <si>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</si>
  <si>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</si>
  <si>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</si>
  <si>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</si>
  <si>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</si>
  <si>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</si>
  <si>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</si>
  <si>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</si>
  <si>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</si>
  <si>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</si>
  <si>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</si>
  <si>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</si>
  <si>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</si>
  <si>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</si>
  <si>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</si>
  <si>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</si>
  <si>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</si>
  <si>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</si>
  <si>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</si>
  <si>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</si>
  <si>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</si>
  <si>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</si>
  <si>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</si>
  <si>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</si>
  <si>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</si>
  <si>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</si>
  <si>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</si>
  <si>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</si>
  <si>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</si>
  <si>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</si>
  <si>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</si>
  <si>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</si>
  <si>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</si>
  <si>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</si>
  <si>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</si>
  <si>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</si>
  <si>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</si>
  <si>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</si>
  <si>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</si>
  <si>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</si>
  <si>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</si>
  <si>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</si>
  <si>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</si>
  <si>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</si>
  <si>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</si>
  <si>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</si>
  <si>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</si>
  <si>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</si>
  <si>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</si>
  <si>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</si>
  <si>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</si>
  <si>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</si>
  <si>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</si>
  <si>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</si>
  <si>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</si>
  <si>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</si>
  <si>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</si>
  <si>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</si>
  <si>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</si>
  <si>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</si>
  <si>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</si>
  <si>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</si>
  <si>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</si>
  <si>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</si>
  <si>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</si>
  <si>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</si>
  <si>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</si>
  <si>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</si>
  <si>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</si>
  <si>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</si>
  <si>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</si>
  <si>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</si>
  <si>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</si>
  <si>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</si>
  <si>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</si>
  <si>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</si>
  <si>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</si>
  <si>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</si>
  <si>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</si>
  <si>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</si>
  <si>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</si>
  <si>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</si>
  <si>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</si>
  <si>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</si>
  <si>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</si>
  <si>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</si>
  <si>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</si>
  <si>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</si>
  <si>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</si>
  <si>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</si>
  <si>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</si>
  <si>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</si>
  <si>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</si>
  <si>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</si>
  <si>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</si>
  <si>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</si>
  <si>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</si>
  <si>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</si>
  <si>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</si>
  <si>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</si>
  <si>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</si>
  <si>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</si>
  <si>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</si>
  <si>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</si>
  <si>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</si>
  <si>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</si>
  <si>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</si>
  <si>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</si>
  <si>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</si>
  <si>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</si>
  <si>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</si>
  <si>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</si>
  <si>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</si>
  <si>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</si>
  <si>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</si>
  <si>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</si>
  <si>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</si>
  <si>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</si>
  <si>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</si>
  <si>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</si>
  <si>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</si>
  <si>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</si>
  <si>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</si>
  <si>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</si>
  <si>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</si>
  <si>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</si>
  <si>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</si>
  <si>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</si>
  <si>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</si>
  <si>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</si>
  <si>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</si>
  <si>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</si>
  <si>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</si>
  <si>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</si>
  <si>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</si>
  <si>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</si>
  <si>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</si>
  <si>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</si>
  <si>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</si>
  <si>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</si>
  <si>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</si>
  <si>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</si>
  <si>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</si>
  <si>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</si>
  <si>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</si>
  <si>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</si>
  <si>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</si>
  <si>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</si>
  <si>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</si>
  <si>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</si>
  <si>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</si>
  <si>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</si>
  <si>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</si>
  <si>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</si>
  <si>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</si>
  <si>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</si>
  <si>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</si>
  <si>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</si>
  <si>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</si>
  <si>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</si>
  <si>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</si>
  <si>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</si>
  <si>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</si>
  <si>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</si>
  <si>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</si>
  <si>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</si>
  <si>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</si>
  <si>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</si>
  <si>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</si>
  <si>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</si>
  <si>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</si>
  <si>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</si>
  <si>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</si>
  <si>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</si>
  <si>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</si>
  <si>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</si>
  <si>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</si>
  <si>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</si>
  <si>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</si>
  <si>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</si>
  <si>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</si>
  <si>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</si>
  <si>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</si>
  <si>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</si>
  <si>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</si>
  <si>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</si>
  <si>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</si>
  <si>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</si>
  <si>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</si>
  <si>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</si>
  <si>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</si>
  <si>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</si>
  <si>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</si>
  <si>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</si>
  <si>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</si>
  <si>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</si>
  <si>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</si>
  <si>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</si>
  <si>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</si>
  <si>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</si>
  <si>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</si>
  <si>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</si>
  <si>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</si>
  <si>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</si>
  <si>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</si>
  <si>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</si>
  <si>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</si>
  <si>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</si>
  <si>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</si>
  <si>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</si>
  <si>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</si>
  <si>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</si>
  <si>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</si>
  <si>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</si>
  <si>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</si>
  <si>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</si>
  <si>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</si>
  <si>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</si>
  <si>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</si>
  <si>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</si>
  <si>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</si>
  <si>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</si>
  <si>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</si>
  <si>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</si>
  <si>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</si>
  <si>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</si>
  <si>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</si>
  <si>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</si>
  <si>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</si>
  <si>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</si>
  <si>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</si>
  <si>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</si>
  <si>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</si>
  <si>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</si>
  <si>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</si>
  <si>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</si>
  <si>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</si>
  <si>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</si>
  <si>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</si>
  <si>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</si>
  <si>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</si>
  <si>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</si>
  <si>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</si>
  <si>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</si>
  <si>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</si>
  <si>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</si>
  <si>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</si>
  <si>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</si>
  <si>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</si>
  <si>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</si>
  <si>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</si>
  <si>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</si>
  <si>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</si>
  <si>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</si>
  <si>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</si>
  <si>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</si>
  <si>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</si>
  <si>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</si>
  <si>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</si>
  <si>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</si>
  <si>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</si>
  <si>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</si>
  <si>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</si>
  <si>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</si>
  <si>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</si>
  <si>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</si>
  <si>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</si>
  <si>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</si>
  <si>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</si>
  <si>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</si>
  <si>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</si>
  <si>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</si>
  <si>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</si>
  <si>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</si>
  <si>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</si>
  <si>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</si>
  <si>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</si>
  <si>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</si>
  <si>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</si>
  <si>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</si>
  <si>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</si>
  <si>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</si>
  <si>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</si>
  <si>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</si>
  <si>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</si>
  <si>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</si>
  <si>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</si>
  <si>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</si>
  <si>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</si>
  <si>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</si>
  <si>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</si>
  <si>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</si>
  <si>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</si>
  <si>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</si>
  <si>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</si>
  <si>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</si>
  <si>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</si>
  <si>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</si>
  <si>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</si>
  <si>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</si>
  <si>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</si>
  <si>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</si>
  <si>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</si>
  <si>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</si>
  <si>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</si>
  <si>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</si>
  <si>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</si>
  <si>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</si>
  <si>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</si>
  <si>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</si>
  <si>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</si>
  <si>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</si>
  <si>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</si>
  <si>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</si>
  <si>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</si>
  <si>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</si>
  <si>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</si>
  <si>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</si>
  <si>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</si>
  <si>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</si>
  <si>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</si>
  <si>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</si>
  <si>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</si>
  <si>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</si>
  <si>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</si>
  <si>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</si>
  <si>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</si>
  <si>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</si>
  <si>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</si>
  <si>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</si>
  <si>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</si>
  <si>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</si>
  <si>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</si>
  <si>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</si>
  <si>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</si>
  <si>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</si>
  <si>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</si>
  <si>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</si>
  <si>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</si>
  <si>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</si>
  <si>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</si>
  <si>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</si>
  <si>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</si>
  <si>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</si>
  <si>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</si>
  <si>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</si>
  <si>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</si>
  <si>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</si>
  <si>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</si>
  <si>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</si>
  <si>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</si>
  <si>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</si>
  <si>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</si>
  <si>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</si>
  <si>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</si>
  <si>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</si>
  <si>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</si>
  <si>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</si>
  <si>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</si>
  <si>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</si>
  <si>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</si>
  <si>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</si>
  <si>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</si>
  <si>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</si>
  <si>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</si>
  <si>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</si>
  <si>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</si>
  <si>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</si>
  <si>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</si>
  <si>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</si>
  <si>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</si>
  <si>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</si>
  <si>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</si>
  <si>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</si>
  <si>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</si>
  <si>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</si>
  <si>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</si>
  <si>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</si>
  <si>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</si>
  <si>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</si>
  <si>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</si>
  <si>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</si>
  <si>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</si>
  <si>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</si>
  <si>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</si>
  <si>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</si>
  <si>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</si>
  <si>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</si>
  <si>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</si>
  <si>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</si>
  <si>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</si>
  <si>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</si>
  <si>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</si>
  <si>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</si>
  <si>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</si>
  <si>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</si>
  <si>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</si>
  <si>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</si>
  <si>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</si>
  <si>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</si>
  <si>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</si>
  <si>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</si>
  <si>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</si>
  <si>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</si>
  <si>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</si>
  <si>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</si>
  <si>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</si>
  <si>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</si>
  <si>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</si>
  <si>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</si>
  <si>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</si>
  <si>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</si>
  <si>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</si>
  <si>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</si>
  <si>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</si>
  <si>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</si>
  <si>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</si>
  <si>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</si>
  <si>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</si>
  <si>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</si>
  <si>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</si>
  <si>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</si>
  <si>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</si>
  <si>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</si>
  <si>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</si>
  <si>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</si>
  <si>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</si>
  <si>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</si>
  <si>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</si>
  <si>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</si>
  <si>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</si>
  <si>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</si>
  <si>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</si>
  <si>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</si>
  <si>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</si>
  <si>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</si>
  <si>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</si>
  <si>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</si>
  <si>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</si>
  <si>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</si>
  <si>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</si>
  <si>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</si>
  <si>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</si>
  <si>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</si>
  <si>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</si>
  <si>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</si>
  <si>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</si>
  <si>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</si>
  <si>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</si>
  <si>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</si>
  <si>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</si>
  <si>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</si>
  <si>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</si>
  <si>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</si>
  <si>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</si>
  <si>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</si>
  <si>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</si>
  <si>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</si>
  <si>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</si>
  <si>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</si>
  <si>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</si>
  <si>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</si>
  <si>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</si>
  <si>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</si>
  <si>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</si>
  <si>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</si>
  <si>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</si>
  <si>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</si>
  <si>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</si>
  <si>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</si>
  <si>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</si>
  <si>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</si>
  <si>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</si>
  <si>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</si>
  <si>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</si>
  <si>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</si>
  <si>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</si>
  <si>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</si>
  <si>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</si>
  <si>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</si>
  <si>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</si>
  <si>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</si>
  <si>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</si>
  <si>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</si>
  <si>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</si>
  <si>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</si>
  <si>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</si>
  <si>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</si>
  <si>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</si>
  <si>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</si>
  <si>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</si>
  <si>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</si>
  <si>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</si>
  <si>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</si>
  <si>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</si>
  <si>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</si>
  <si>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</si>
  <si>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</si>
  <si>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</si>
  <si>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</si>
  <si>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</si>
  <si>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</si>
  <si>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</si>
  <si>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</si>
  <si>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</si>
  <si>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</si>
  <si>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</si>
  <si>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</si>
  <si>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</si>
  <si>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</si>
  <si>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</si>
  <si>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</si>
  <si>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</si>
  <si>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</si>
  <si>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</si>
  <si>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</si>
  <si>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</si>
  <si>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</si>
  <si>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</si>
  <si>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</si>
  <si>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</si>
  <si>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</si>
  <si>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</si>
  <si>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</si>
  <si>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</si>
  <si>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</si>
  <si>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</si>
  <si>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</si>
  <si>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</si>
  <si>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</si>
  <si>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</si>
  <si>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</si>
  <si>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</si>
  <si>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</si>
  <si>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</si>
  <si>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</si>
  <si>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</si>
  <si>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</si>
  <si>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</si>
  <si>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</si>
  <si>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</si>
  <si>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</si>
  <si>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</si>
  <si>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</si>
  <si>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</si>
  <si>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</si>
  <si>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</si>
  <si>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</si>
  <si>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</si>
  <si>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</si>
  <si>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</si>
  <si>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</si>
  <si>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</si>
  <si>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</si>
  <si>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</si>
  <si>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</si>
  <si>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</si>
  <si>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</si>
  <si>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</si>
  <si>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</si>
  <si>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</si>
  <si>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</si>
  <si>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</si>
  <si>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</si>
  <si>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</si>
  <si>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</si>
  <si>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</si>
  <si>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</si>
  <si>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</si>
  <si>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</si>
  <si>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</si>
  <si>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</si>
  <si>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</si>
  <si>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</si>
  <si>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</si>
  <si>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</si>
  <si>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</si>
  <si>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</si>
  <si>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</si>
  <si>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</si>
  <si>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</si>
  <si>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</si>
  <si>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</si>
  <si>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</si>
  <si>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</si>
  <si>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</si>
  <si>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</si>
  <si>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</si>
  <si>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</si>
  <si>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</si>
  <si>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</si>
  <si>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</si>
  <si>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</si>
  <si>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</si>
  <si>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</si>
  <si>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</si>
  <si>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</si>
  <si>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</si>
  <si>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</si>
  <si>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</si>
  <si>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</si>
  <si>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</si>
  <si>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</si>
  <si>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</si>
  <si>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</si>
  <si>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</si>
  <si>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</si>
  <si>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</si>
  <si>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</si>
  <si>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</si>
  <si>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</si>
  <si>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</si>
  <si>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</si>
  <si>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</si>
  <si>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</si>
  <si>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</si>
  <si>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</si>
  <si>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</si>
  <si>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</si>
  <si>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</si>
  <si>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</si>
  <si>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</si>
  <si>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</si>
  <si>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</si>
  <si>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</si>
  <si>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</si>
  <si>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</si>
  <si>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</si>
  <si>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</si>
  <si>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</si>
  <si>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</si>
  <si>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</si>
  <si>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</si>
  <si>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</si>
  <si>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</si>
  <si>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</si>
  <si>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</si>
  <si>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</si>
  <si>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</si>
  <si>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</si>
  <si>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</si>
  <si>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</si>
  <si>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</si>
  <si>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</si>
  <si>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</si>
  <si>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</si>
  <si>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</si>
  <si>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</si>
  <si>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</si>
  <si>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</si>
  <si>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</si>
  <si>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</si>
  <si>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</si>
  <si>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</si>
  <si>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</si>
  <si>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</si>
  <si>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</si>
  <si>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</si>
  <si>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</si>
  <si>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</si>
  <si>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</si>
  <si>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</si>
  <si>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</si>
  <si>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</si>
  <si>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</si>
  <si>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</si>
  <si>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</si>
  <si>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</si>
  <si>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</si>
  <si>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</si>
  <si>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</si>
  <si>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</si>
  <si>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</si>
  <si>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</si>
  <si>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</si>
  <si>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</si>
  <si>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</si>
  <si>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</si>
  <si>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</si>
  <si>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</si>
  <si>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</si>
  <si>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</si>
  <si>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</si>
  <si>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</si>
  <si>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</si>
  <si>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</si>
  <si>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</si>
  <si>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</si>
  <si>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</si>
  <si>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</si>
  <si>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</si>
  <si>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</si>
  <si>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</si>
  <si>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</si>
  <si>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</si>
  <si>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</si>
  <si>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</si>
  <si>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</si>
  <si>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</si>
  <si>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</si>
  <si>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</si>
  <si>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</si>
  <si>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</si>
  <si>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</si>
  <si>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</si>
  <si>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</si>
  <si>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</si>
  <si>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</si>
  <si>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</si>
  <si>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</si>
  <si>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</si>
  <si>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</si>
  <si>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</si>
  <si>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</si>
  <si>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</si>
  <si>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</si>
  <si>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</si>
  <si>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</si>
  <si>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</si>
  <si>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</si>
  <si>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</si>
  <si>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</si>
  <si>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</si>
  <si>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</si>
  <si>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</si>
  <si>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</si>
  <si>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</si>
  <si>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</si>
  <si>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</si>
  <si>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</si>
  <si>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</si>
  <si>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</si>
  <si>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</si>
  <si>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</si>
  <si>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</si>
  <si>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</si>
  <si>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</si>
  <si>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</si>
  <si>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</si>
  <si>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</si>
  <si>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</si>
  <si>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</si>
  <si>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</si>
  <si>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</si>
  <si>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</si>
  <si>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</si>
  <si>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</si>
  <si>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</si>
  <si>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</si>
  <si>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</si>
  <si>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</si>
  <si>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</si>
  <si>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</si>
  <si>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</si>
  <si>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</si>
  <si>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</si>
  <si>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</si>
  <si>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</si>
  <si>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</si>
  <si>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</si>
  <si>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</si>
  <si>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</si>
  <si>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</si>
  <si>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</si>
  <si>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</si>
  <si>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</si>
  <si>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</si>
  <si>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</si>
  <si>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</si>
  <si>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</si>
  <si>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</si>
  <si>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</si>
  <si>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</si>
  <si>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</si>
  <si>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</si>
  <si>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</si>
  <si>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</si>
  <si>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</si>
  <si>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</si>
  <si>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</si>
  <si>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</si>
  <si>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</si>
  <si>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</si>
  <si>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</si>
  <si>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</si>
  <si>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</si>
  <si>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</si>
  <si>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</si>
  <si>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</si>
  <si>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</si>
  <si>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</si>
  <si>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</si>
  <si>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</si>
  <si>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</si>
  <si>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</si>
  <si>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</si>
  <si>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</si>
  <si>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</si>
  <si>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</si>
  <si>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</si>
  <si>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</si>
  <si>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</si>
  <si>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</si>
  <si>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</si>
  <si>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</si>
  <si>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</si>
  <si>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</si>
  <si>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</si>
  <si>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</si>
  <si>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</si>
  <si>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</si>
  <si>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</si>
  <si>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</si>
  <si>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</si>
  <si>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</si>
  <si>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</si>
  <si>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</si>
  <si>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</si>
  <si>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</si>
  <si>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</si>
  <si>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</si>
  <si>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</si>
  <si>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</si>
  <si>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</si>
  <si>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</si>
  <si>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</si>
  <si>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</si>
  <si>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</si>
  <si>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</si>
  <si>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</si>
  <si>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</si>
  <si>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</si>
  <si>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</si>
  <si>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</si>
  <si>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</si>
  <si>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</si>
  <si>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</si>
  <si>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</si>
  <si>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</si>
  <si>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</si>
  <si>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</si>
  <si>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</si>
  <si>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</si>
  <si>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</si>
  <si>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</si>
  <si>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</si>
  <si>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</si>
  <si>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</si>
  <si>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</si>
  <si>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</si>
  <si>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</si>
  <si>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</si>
  <si>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</si>
  <si>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</si>
  <si>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</si>
  <si>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</si>
  <si>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</si>
  <si>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</si>
  <si>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</si>
  <si>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</si>
  <si>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</si>
  <si>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</si>
  <si>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</si>
  <si>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</si>
  <si>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</si>
  <si>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</si>
  <si>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</si>
  <si>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</si>
  <si>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</si>
  <si>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</si>
  <si>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</si>
  <si>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</si>
  <si>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</si>
  <si>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</si>
  <si>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</si>
  <si>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</si>
  <si>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</si>
  <si>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</si>
  <si>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</si>
  <si>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</si>
  <si>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</si>
  <si>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</si>
  <si>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</si>
  <si>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</si>
  <si>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</si>
  <si>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</si>
  <si>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</si>
  <si>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</si>
  <si>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</si>
  <si>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</si>
  <si>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</si>
  <si>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</si>
  <si>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</si>
  <si>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</si>
  <si>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</si>
  <si>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</si>
  <si>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</si>
  <si>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</si>
  <si>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</si>
  <si>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</si>
  <si>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</si>
  <si>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</si>
  <si>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</si>
  <si>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</si>
  <si>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</si>
  <si>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</si>
  <si>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</si>
  <si>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</si>
  <si>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</si>
  <si>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</si>
  <si>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</si>
  <si>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</si>
  <si>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</si>
  <si>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</si>
  <si>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</si>
  <si>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</si>
  <si>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</si>
  <si>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</si>
  <si>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</si>
  <si>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</si>
  <si>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</si>
  <si>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</si>
  <si>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</si>
  <si>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</si>
  <si>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</si>
  <si>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</si>
  <si>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</si>
  <si>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</si>
  <si>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</si>
  <si>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</si>
  <si>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</si>
  <si>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</si>
  <si>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</si>
  <si>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</si>
  <si>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</si>
  <si>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</si>
  <si>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</si>
  <si>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</si>
  <si>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</si>
  <si>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</si>
  <si>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</si>
  <si>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</si>
  <si>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</si>
  <si>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</si>
  <si>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</si>
  <si>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</si>
  <si>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</si>
  <si>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</si>
  <si>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</si>
  <si>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</si>
  <si>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</si>
  <si>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</si>
  <si>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</si>
  <si>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</si>
  <si>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</si>
  <si>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</si>
  <si>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</si>
  <si>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</si>
  <si>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</si>
  <si>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</si>
  <si>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</si>
  <si>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</si>
  <si>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</si>
  <si>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</si>
  <si>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</si>
  <si>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</si>
  <si>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</si>
  <si>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</si>
  <si>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</si>
  <si>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</si>
  <si>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</si>
  <si>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</si>
  <si>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</si>
  <si>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</si>
  <si>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</si>
  <si>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</si>
  <si>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</si>
  <si>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</si>
  <si>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</si>
  <si>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</si>
  <si>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</si>
  <si>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</si>
  <si>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</si>
  <si>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</si>
  <si>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</si>
  <si>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</si>
  <si>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</si>
  <si>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</si>
  <si>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</si>
  <si>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</si>
  <si>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</si>
  <si>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</si>
  <si>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</si>
  <si>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</si>
  <si>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</si>
  <si>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</si>
  <si>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</si>
  <si>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</si>
  <si>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</si>
  <si>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</si>
  <si>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</si>
  <si>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</si>
  <si>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</si>
  <si>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</si>
  <si>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</si>
  <si>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</si>
  <si>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</si>
  <si>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</si>
  <si>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</si>
  <si>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</si>
  <si>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</si>
  <si>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</si>
  <si>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</si>
  <si>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</si>
  <si>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</si>
  <si>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</si>
  <si>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</si>
  <si>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</si>
  <si>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</si>
  <si>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</si>
  <si>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</si>
  <si>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</si>
  <si>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</si>
  <si>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</si>
  <si>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</si>
  <si>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</si>
  <si>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</si>
  <si>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</si>
  <si>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</si>
  <si>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</si>
  <si>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</si>
  <si>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</si>
  <si>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</si>
  <si>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</si>
  <si>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</si>
  <si>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</si>
  <si>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</si>
  <si>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</si>
  <si>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</si>
  <si>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</si>
  <si>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</si>
  <si>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</si>
  <si>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</si>
  <si>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</si>
  <si>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</si>
  <si>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</si>
  <si>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</si>
  <si>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</si>
  <si>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</si>
  <si>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</si>
  <si>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</si>
  <si>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</si>
  <si>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</si>
  <si>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</si>
  <si>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</si>
  <si>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</si>
  <si>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</si>
  <si>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</si>
  <si>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</si>
  <si>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</si>
  <si>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</si>
  <si>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</si>
  <si>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</si>
  <si>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</si>
  <si>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</si>
  <si>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</si>
  <si>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</si>
  <si>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</si>
  <si>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</si>
  <si>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</si>
  <si>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</si>
  <si>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</si>
  <si>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</si>
  <si>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</si>
  <si>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</si>
  <si>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</si>
  <si>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</si>
  <si>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</si>
  <si>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</si>
  <si>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</si>
  <si>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</si>
  <si>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</si>
  <si>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</si>
  <si>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</si>
  <si>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</si>
  <si>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</si>
  <si>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</si>
  <si>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</si>
  <si>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</si>
  <si>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</si>
  <si>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</si>
  <si>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</si>
  <si>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</si>
  <si>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</si>
  <si>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</si>
  <si>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</si>
  <si>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</si>
  <si>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</si>
  <si>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</si>
  <si>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</si>
  <si>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</si>
  <si>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</si>
  <si>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</si>
  <si>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</si>
  <si>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</si>
  <si>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</si>
  <si>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</si>
  <si>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</si>
  <si>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</si>
  <si>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</si>
  <si>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</si>
  <si>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</si>
  <si>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</si>
  <si>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</si>
  <si>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</si>
  <si>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</si>
  <si>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</si>
  <si>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</si>
  <si>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</si>
  <si>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</si>
  <si>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</si>
  <si>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</si>
  <si>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</si>
  <si>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</si>
  <si>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</si>
  <si>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</si>
  <si>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</si>
  <si>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</si>
  <si>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</si>
  <si>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</si>
  <si>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</si>
  <si>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</si>
  <si>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</si>
  <si>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</si>
  <si>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</si>
  <si>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</si>
  <si>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</si>
  <si>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</si>
  <si>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</si>
  <si>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</si>
  <si>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</si>
  <si>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</si>
  <si>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</si>
  <si>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</si>
  <si>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</si>
  <si>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</si>
  <si>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</si>
  <si>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</si>
  <si>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</si>
  <si>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</si>
  <si>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</si>
  <si>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</si>
  <si>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</si>
  <si>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</si>
  <si>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</si>
  <si>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</si>
  <si>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</si>
  <si>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</si>
  <si>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</si>
  <si>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</si>
  <si>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</si>
  <si>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</si>
  <si>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</si>
  <si>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</si>
  <si>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</si>
  <si>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</si>
  <si>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</si>
  <si>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</si>
  <si>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</si>
  <si>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</si>
  <si>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</si>
  <si>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</si>
  <si>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</si>
  <si>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</si>
  <si>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</si>
  <si>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</si>
  <si>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</si>
  <si>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</si>
  <si>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</si>
  <si>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</si>
  <si>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</si>
  <si>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</si>
  <si>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</si>
  <si>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</si>
  <si>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</si>
  <si>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</si>
  <si>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</si>
  <si>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</si>
  <si>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</si>
  <si>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</si>
  <si>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</si>
  <si>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</si>
  <si>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</si>
  <si>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</si>
  <si>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</si>
  <si>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</si>
  <si>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</si>
  <si>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</si>
  <si>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</si>
  <si>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</si>
  <si>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</si>
  <si>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</si>
  <si>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</si>
  <si>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</si>
  <si>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</si>
  <si>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</si>
  <si>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</si>
  <si>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</si>
  <si>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</si>
  <si>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</si>
  <si>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</si>
  <si>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</si>
  <si>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</si>
  <si>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</si>
  <si>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</si>
  <si>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</si>
  <si>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</si>
  <si>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</si>
  <si>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</si>
  <si>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</si>
  <si>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</si>
  <si>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</si>
  <si>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</si>
  <si>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</si>
  <si>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</si>
  <si>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</si>
  <si>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</si>
  <si>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</si>
  <si>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</si>
  <si>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</si>
  <si>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</si>
  <si>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</si>
  <si>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</si>
  <si>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</si>
  <si>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</si>
  <si>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</si>
  <si>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</si>
  <si>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</si>
  <si>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</si>
  <si>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</si>
  <si>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</si>
  <si>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</si>
  <si>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</si>
  <si>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</si>
  <si>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</si>
  <si>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</si>
  <si>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</si>
  <si>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</si>
  <si>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</si>
  <si>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</si>
  <si>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</si>
  <si>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</si>
  <si>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</si>
  <si>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</si>
  <si>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</si>
  <si>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</si>
  <si>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</si>
  <si>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</si>
  <si>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</si>
  <si>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</si>
  <si>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</si>
  <si>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</si>
  <si>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</si>
  <si>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</si>
  <si>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</si>
  <si>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</si>
  <si>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</si>
  <si>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</si>
  <si>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</si>
  <si>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</si>
  <si>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</si>
  <si>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</si>
  <si>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</si>
  <si>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</si>
  <si>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</si>
  <si>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</si>
  <si>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</si>
  <si>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</si>
  <si>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</si>
  <si>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</si>
  <si>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</si>
  <si>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</si>
  <si>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</si>
  <si>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</si>
  <si>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</si>
  <si>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</si>
  <si>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</si>
  <si>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</si>
  <si>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</si>
  <si>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</si>
  <si>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</si>
  <si>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</si>
  <si>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</si>
  <si>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</si>
  <si>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</si>
  <si>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</si>
  <si>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</si>
  <si>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</si>
  <si>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</si>
  <si>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</si>
  <si>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</si>
  <si>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</si>
  <si>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</si>
  <si>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</si>
  <si>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</si>
  <si>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</si>
  <si>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</si>
  <si>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</si>
  <si>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</si>
  <si>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</si>
  <si>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</si>
  <si>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</si>
  <si>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</si>
  <si>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</si>
  <si>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</si>
  <si>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</si>
  <si>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</si>
  <si>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</si>
  <si>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</si>
  <si>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</si>
  <si>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</si>
  <si>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</si>
  <si>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</si>
  <si>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</si>
  <si>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</si>
  <si>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</si>
  <si>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</si>
  <si>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</si>
  <si>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</si>
  <si>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</si>
  <si>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</si>
  <si>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</si>
  <si>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</si>
  <si>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</si>
  <si>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</si>
  <si>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</si>
  <si>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</si>
  <si>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</si>
  <si>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</si>
  <si>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</si>
  <si>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</si>
  <si>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</si>
  <si>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</si>
  <si>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</si>
  <si>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</si>
  <si>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</si>
  <si>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</si>
  <si>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</si>
  <si>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</si>
  <si>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</si>
  <si>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</si>
  <si>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</si>
  <si>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</si>
  <si>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</si>
  <si>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</si>
  <si>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</si>
  <si>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</si>
  <si>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</si>
  <si>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</si>
  <si>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</si>
  <si>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</si>
  <si>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</si>
  <si>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</si>
  <si>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</si>
  <si>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</si>
  <si>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</si>
  <si>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</si>
  <si>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</si>
  <si>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</si>
  <si>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</si>
  <si>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</si>
  <si>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</si>
  <si>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</si>
  <si>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</si>
  <si>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</si>
  <si>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</si>
  <si>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</si>
  <si>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</si>
  <si>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</si>
  <si>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</si>
  <si>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</si>
  <si>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</si>
  <si>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</si>
  <si>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</si>
  <si>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</si>
  <si>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</si>
  <si>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</si>
  <si>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</si>
  <si>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</si>
  <si>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</si>
  <si>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</si>
  <si>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</si>
  <si>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</si>
  <si>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</si>
  <si>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</si>
  <si>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</si>
  <si>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</si>
  <si>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</si>
  <si>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</si>
  <si>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</si>
  <si>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</si>
  <si>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</si>
  <si>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</si>
  <si>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</si>
  <si>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</si>
  <si>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</si>
  <si>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</si>
  <si>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</si>
  <si>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</si>
  <si>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</si>
  <si>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</si>
  <si>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</si>
  <si>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</si>
  <si>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</si>
  <si>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</si>
  <si>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</si>
  <si>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</si>
  <si>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</si>
  <si>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</si>
  <si>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</si>
  <si>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</si>
  <si>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</si>
  <si>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</si>
  <si>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</si>
  <si>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</si>
  <si>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</si>
  <si>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</si>
  <si>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</si>
  <si>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</si>
  <si>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</si>
  <si>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</si>
  <si>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</si>
  <si>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</si>
  <si>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</si>
  <si>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</si>
  <si>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</si>
  <si>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</si>
  <si>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</si>
  <si>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</si>
  <si>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</si>
  <si>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</si>
  <si>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</si>
  <si>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</si>
  <si>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</si>
  <si>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</si>
  <si>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</si>
  <si>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</si>
  <si>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</si>
  <si>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</si>
  <si>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</si>
  <si>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</si>
  <si>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</si>
  <si>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</si>
  <si>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</si>
  <si>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</si>
  <si>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</si>
  <si>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</si>
  <si>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</si>
  <si>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</si>
  <si>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</si>
  <si>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</si>
  <si>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</si>
  <si>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</si>
  <si>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</si>
  <si>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</si>
  <si>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</si>
  <si>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</si>
  <si>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</si>
  <si>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</si>
  <si>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</si>
  <si>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</si>
  <si>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</si>
  <si>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</si>
  <si>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</si>
  <si>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</si>
  <si>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</si>
  <si>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</si>
  <si>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</si>
  <si>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</si>
  <si>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</si>
  <si>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</si>
  <si>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</si>
  <si>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</si>
  <si>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</si>
  <si>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</si>
  <si>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</si>
  <si>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</si>
  <si>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</si>
  <si>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</si>
  <si>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</si>
  <si>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</si>
  <si>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</si>
  <si>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</si>
  <si>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</si>
  <si>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</si>
  <si>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</si>
  <si>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</si>
  <si>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</si>
  <si>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</si>
  <si>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</si>
  <si>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</si>
  <si>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</si>
  <si>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</si>
  <si>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</si>
  <si>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</si>
  <si>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</si>
  <si>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</si>
  <si>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</si>
  <si>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</si>
  <si>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</si>
  <si>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</si>
  <si>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</si>
  <si>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</si>
  <si>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</si>
  <si>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</si>
  <si>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</si>
  <si>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</si>
  <si>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</si>
  <si>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</si>
  <si>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</si>
  <si>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</si>
  <si>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</si>
  <si>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</si>
  <si>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</si>
  <si>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</si>
  <si>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</si>
  <si>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</si>
  <si>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</si>
  <si>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</si>
  <si>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</si>
  <si>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</si>
  <si>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</si>
  <si>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</si>
  <si>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</si>
  <si>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</si>
  <si>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</si>
  <si>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</si>
  <si>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</si>
  <si>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</si>
  <si>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</si>
  <si>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</si>
  <si>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</si>
  <si>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</si>
  <si>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</si>
  <si>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</si>
  <si>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</si>
  <si>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</si>
  <si>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</si>
  <si>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</si>
  <si>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</si>
  <si>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</si>
  <si>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</si>
  <si>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</si>
  <si>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</si>
  <si>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</si>
  <si>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</si>
  <si>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</si>
  <si>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</si>
  <si>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</si>
  <si>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</si>
  <si>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</si>
  <si>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</si>
  <si>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</si>
  <si>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</si>
  <si>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</si>
  <si>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</si>
  <si>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</si>
  <si>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</si>
  <si>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</si>
  <si>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</si>
  <si>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</si>
  <si>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</si>
  <si>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</si>
  <si>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</si>
  <si>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</si>
  <si>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</si>
  <si>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</si>
  <si>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</si>
  <si>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</si>
  <si>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</si>
  <si>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</si>
  <si>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</si>
  <si>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</si>
  <si>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</si>
  <si>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</si>
  <si>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</si>
  <si>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</si>
  <si>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</si>
  <si>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</si>
  <si>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</si>
  <si>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</si>
  <si>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</si>
  <si>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</si>
  <si>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</si>
  <si>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</si>
  <si>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</si>
  <si>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</si>
  <si>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</si>
  <si>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</si>
  <si>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</si>
  <si>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</si>
  <si>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</si>
  <si>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</si>
  <si>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</si>
  <si>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</si>
  <si>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</si>
  <si>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</si>
  <si>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</si>
  <si>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</si>
  <si>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</si>
  <si>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</si>
  <si>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</si>
  <si>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</si>
  <si>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</si>
  <si>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</si>
  <si>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</si>
  <si>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</si>
  <si>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</si>
  <si>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</si>
  <si>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</si>
  <si>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</si>
  <si>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</si>
  <si>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</si>
  <si>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</si>
  <si>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</si>
  <si>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</si>
  <si>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</si>
  <si>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</si>
  <si>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</si>
  <si>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</si>
  <si>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</si>
  <si>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</si>
  <si>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</si>
  <si>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</si>
  <si>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</si>
  <si>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</si>
  <si>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</si>
  <si>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</si>
  <si>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</si>
  <si>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</si>
  <si>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</si>
  <si>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</si>
  <si>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</si>
  <si>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</si>
  <si>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</si>
  <si>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</si>
  <si>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</si>
  <si>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</si>
  <si>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</si>
  <si>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</si>
  <si>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</si>
  <si>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</si>
  <si>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</si>
  <si>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</si>
  <si>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</si>
  <si>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</si>
  <si>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</si>
  <si>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</si>
  <si>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</si>
  <si>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</si>
  <si>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</si>
  <si>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</si>
  <si>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</si>
  <si>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</si>
  <si>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</si>
  <si>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</si>
  <si>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</si>
  <si>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</si>
  <si>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</si>
  <si>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</si>
  <si>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</si>
  <si>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</si>
  <si>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</si>
  <si>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</si>
  <si>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</si>
  <si>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</si>
  <si>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</si>
  <si>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</si>
  <si>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</si>
  <si>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</si>
  <si>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</si>
  <si>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</si>
  <si>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</si>
  <si>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</si>
  <si>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</si>
  <si>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</si>
  <si>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</si>
  <si>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</si>
  <si>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</si>
  <si>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</si>
  <si>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</si>
  <si>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</si>
  <si>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</si>
  <si>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</si>
  <si>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</si>
  <si>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</si>
  <si>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</si>
  <si>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</si>
  <si>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</si>
  <si>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</si>
  <si>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</si>
  <si>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</si>
  <si>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</si>
  <si>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</si>
  <si>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</si>
  <si>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</si>
  <si>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</si>
  <si>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</si>
  <si>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</si>
  <si>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</si>
  <si>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</si>
  <si>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</si>
  <si>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</si>
  <si>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</si>
  <si>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</si>
  <si>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</si>
  <si>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</si>
  <si>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</si>
  <si>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</si>
  <si>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</si>
  <si>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</si>
  <si>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</si>
  <si>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</si>
  <si>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</si>
  <si>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</si>
  <si>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</si>
  <si>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</si>
  <si>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</si>
  <si>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</si>
  <si>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</si>
  <si>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</si>
  <si>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</si>
  <si>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</si>
  <si>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</si>
  <si>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</si>
  <si>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</si>
  <si>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</si>
  <si>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</si>
  <si>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</si>
  <si>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</si>
  <si>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</si>
  <si>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</si>
  <si>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</si>
  <si>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</si>
  <si>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</si>
  <si>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</si>
  <si>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</si>
  <si>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</si>
  <si>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</si>
  <si>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</si>
  <si>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</si>
  <si>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</si>
  <si>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</si>
  <si>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</si>
  <si>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</si>
  <si>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</si>
  <si>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</si>
  <si>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</si>
  <si>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</si>
  <si>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</si>
  <si>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</si>
  <si>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</si>
  <si>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</si>
  <si>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</si>
  <si>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</si>
  <si>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</si>
  <si>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</si>
  <si>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</si>
  <si>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</si>
  <si>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</si>
  <si>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</si>
  <si>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</si>
  <si>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</si>
  <si>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</si>
  <si>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</si>
  <si>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</si>
  <si>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</si>
  <si>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</si>
  <si>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</si>
  <si>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</si>
  <si>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</si>
  <si>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</si>
  <si>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</si>
  <si>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</si>
  <si>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</si>
  <si>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</si>
  <si>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</si>
  <si>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</si>
  <si>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</si>
  <si>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</si>
  <si>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</si>
  <si>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</si>
  <si>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</si>
  <si>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</si>
  <si>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</si>
  <si>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</si>
  <si>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</si>
  <si>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</si>
  <si>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</si>
  <si>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</si>
  <si>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</si>
  <si>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</si>
  <si>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</si>
  <si>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</si>
  <si>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</si>
  <si>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</si>
  <si>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</si>
  <si>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</si>
  <si>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</si>
  <si>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</si>
  <si>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</si>
  <si>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</si>
  <si>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</si>
  <si>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</si>
  <si>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</si>
  <si>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</si>
  <si>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</si>
  <si>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</si>
  <si>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</si>
  <si>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</si>
  <si>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</si>
  <si>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</si>
  <si>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</si>
  <si>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</si>
  <si>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</si>
  <si>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</si>
  <si>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</si>
  <si>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</si>
  <si>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</si>
  <si>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</si>
  <si>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</si>
  <si>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</si>
  <si>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</si>
  <si>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</si>
  <si>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</si>
  <si>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</si>
  <si>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</si>
  <si>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</si>
  <si>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</si>
  <si>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</si>
  <si>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</si>
  <si>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</si>
  <si>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</si>
  <si>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</si>
  <si>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</si>
  <si>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</si>
  <si>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</si>
  <si>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</si>
  <si>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</si>
  <si>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</si>
  <si>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</si>
  <si>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</si>
  <si>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</si>
  <si>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</si>
  <si>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</si>
  <si>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</si>
  <si>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</si>
  <si>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</si>
  <si>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</si>
  <si>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</si>
  <si>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</si>
  <si>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</si>
  <si>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</si>
  <si>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</si>
  <si>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</si>
  <si>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</si>
  <si>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</si>
  <si>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</si>
  <si>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</si>
  <si>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</si>
  <si>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</si>
  <si>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</si>
  <si>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</si>
  <si>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</si>
  <si>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</si>
  <si>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</si>
  <si>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</si>
  <si>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</si>
  <si>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</si>
  <si>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</si>
  <si>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</si>
  <si>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</si>
  <si>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</si>
  <si>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</si>
  <si>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</si>
  <si>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</si>
  <si>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</si>
  <si>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</si>
  <si>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</si>
  <si>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</si>
  <si>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</si>
  <si>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</si>
  <si>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</si>
  <si>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</si>
  <si>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</si>
  <si>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</si>
  <si>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</si>
  <si>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</si>
  <si>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</si>
  <si>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</si>
  <si>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</si>
  <si>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</si>
  <si>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</si>
  <si>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</si>
  <si>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</si>
  <si>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</si>
  <si>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</si>
  <si>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</si>
  <si>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</si>
  <si>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</si>
  <si>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</si>
  <si>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</si>
  <si>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</si>
  <si>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</si>
  <si>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</si>
  <si>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</si>
  <si>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</si>
  <si>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</si>
  <si>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</si>
  <si>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</si>
  <si>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</si>
  <si>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</si>
  <si>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</si>
  <si>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</si>
  <si>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</si>
  <si>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</si>
  <si>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</si>
  <si>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</si>
  <si>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</si>
  <si>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</si>
  <si>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</si>
  <si>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</si>
  <si>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</si>
  <si>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</si>
  <si>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</si>
  <si>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</si>
  <si>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</si>
  <si>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</si>
  <si>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</si>
  <si>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</si>
  <si>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</si>
  <si>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</si>
  <si>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</si>
  <si>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</si>
  <si>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</si>
  <si>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</si>
  <si>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</si>
  <si>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</si>
  <si>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</si>
  <si>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</si>
  <si>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</si>
  <si>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</si>
  <si>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</si>
  <si>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</si>
  <si>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</si>
  <si>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</si>
  <si>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</si>
  <si>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</si>
  <si>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</si>
  <si>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</si>
  <si>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</si>
  <si>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</si>
  <si>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</si>
  <si>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</si>
  <si>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</si>
  <si>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</si>
  <si>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</si>
  <si>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</si>
  <si>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</si>
  <si>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</si>
  <si>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</si>
  <si>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</si>
  <si>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</si>
  <si>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</si>
  <si>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</si>
  <si>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</si>
  <si>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</si>
  <si>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</si>
  <si>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</si>
  <si>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</si>
  <si>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</si>
  <si>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</si>
  <si>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</si>
  <si>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</si>
  <si>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</si>
  <si>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</si>
  <si>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</si>
  <si>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</si>
  <si>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</si>
  <si>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</si>
  <si>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</si>
  <si>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</si>
  <si>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</si>
  <si>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</si>
  <si>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</si>
  <si>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</si>
  <si>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</si>
  <si>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</si>
  <si>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</si>
  <si>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</si>
  <si>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</si>
  <si>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</si>
  <si>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</si>
  <si>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</si>
  <si>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</si>
  <si>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</si>
  <si>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</si>
  <si>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</si>
  <si>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</si>
  <si>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</si>
  <si>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</si>
  <si>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</si>
  <si>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</si>
  <si>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</si>
  <si>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</si>
  <si>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</si>
  <si>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</si>
  <si>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</si>
  <si>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</si>
  <si>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</si>
  <si>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</si>
  <si>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</si>
  <si>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</si>
  <si>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</si>
  <si>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</si>
  <si>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</si>
  <si>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</si>
  <si>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</si>
  <si>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</si>
  <si>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</si>
  <si>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</si>
  <si>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</si>
  <si>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</si>
  <si>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</si>
  <si>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</si>
  <si>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</si>
  <si>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</si>
  <si>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</si>
  <si>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</si>
  <si>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</si>
  <si>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</si>
  <si>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</si>
  <si>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</si>
  <si>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</si>
  <si>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</si>
  <si>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</si>
  <si>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</si>
  <si>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</si>
  <si>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</si>
  <si>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</si>
  <si>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</si>
  <si>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</si>
  <si>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</si>
  <si>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</si>
  <si>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</si>
  <si>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</si>
  <si>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</si>
  <si>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</si>
  <si>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</si>
  <si>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</si>
  <si>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</si>
  <si>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</si>
  <si>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</si>
  <si>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</si>
  <si>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</si>
  <si>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</si>
  <si>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</si>
  <si>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</si>
  <si>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</si>
  <si>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</si>
  <si>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</si>
  <si>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</si>
  <si>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</si>
  <si>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</si>
  <si>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</si>
  <si>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</si>
  <si>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</si>
  <si>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</si>
  <si>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</si>
  <si>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</si>
  <si>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</si>
  <si>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</si>
  <si>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</si>
  <si>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</si>
  <si>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</si>
  <si>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</si>
  <si>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</si>
  <si>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</si>
  <si>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</si>
  <si>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</si>
  <si>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</si>
  <si>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</si>
  <si>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</si>
  <si>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</si>
  <si>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</si>
  <si>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</si>
  <si>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</si>
  <si>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</si>
  <si>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</si>
  <si>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</si>
  <si>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</si>
  <si>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</si>
  <si>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</si>
  <si>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</si>
  <si>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</si>
  <si>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</si>
  <si>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</si>
  <si>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</si>
  <si>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</si>
  <si>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</si>
  <si>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</si>
  <si>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</si>
  <si>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</si>
  <si>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</si>
  <si>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</si>
  <si>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</si>
  <si>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</si>
  <si>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</si>
  <si>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</si>
  <si>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</si>
  <si>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</si>
  <si>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</si>
  <si>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</si>
  <si>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</si>
  <si>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</si>
  <si>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</si>
  <si>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</si>
  <si>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</si>
  <si>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</si>
  <si>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</si>
  <si>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</si>
  <si>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</si>
  <si>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</si>
  <si>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</si>
  <si>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</si>
  <si>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</si>
  <si>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</si>
  <si>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</si>
  <si>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</si>
  <si>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</si>
  <si>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</si>
  <si>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</si>
  <si>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</si>
  <si>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</si>
  <si>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</si>
  <si>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</si>
  <si>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</si>
  <si>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</si>
  <si>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</si>
  <si>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</si>
  <si>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</si>
  <si>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</si>
  <si>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</si>
  <si>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</si>
  <si>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</si>
  <si>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</si>
  <si>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</si>
  <si>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</si>
  <si>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</si>
  <si>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</si>
  <si>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</si>
  <si>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</si>
  <si>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</si>
  <si>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</si>
  <si>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</si>
  <si>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</si>
  <si>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</si>
  <si>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</si>
  <si>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</si>
  <si>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</si>
  <si>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</si>
  <si>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</si>
  <si>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</si>
  <si>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</si>
  <si>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</si>
  <si>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</si>
  <si>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</si>
  <si>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</si>
  <si>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</si>
  <si>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</si>
  <si>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</si>
  <si>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</si>
  <si>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</si>
  <si>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</si>
  <si>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</si>
  <si>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</si>
  <si>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</si>
  <si>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</si>
  <si>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</si>
  <si>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</si>
  <si>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</si>
  <si>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</si>
  <si>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</si>
  <si>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</si>
  <si>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</si>
  <si>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</si>
  <si>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</si>
  <si>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</si>
  <si>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</si>
  <si>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</si>
  <si>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</si>
  <si>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</si>
  <si>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</si>
  <si>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</si>
  <si>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</si>
  <si>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</si>
  <si>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</si>
  <si>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</si>
  <si>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</si>
  <si>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</si>
  <si>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</si>
  <si>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</si>
  <si>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</si>
  <si>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</si>
  <si>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</si>
  <si>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</si>
  <si>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</si>
  <si>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</si>
  <si>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</si>
  <si>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</si>
  <si>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</si>
  <si>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</si>
  <si>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</si>
  <si>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</si>
  <si>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</si>
  <si>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</si>
  <si>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</si>
  <si>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</si>
  <si>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</si>
  <si>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</si>
  <si>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</si>
  <si>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</si>
  <si>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</si>
  <si>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</si>
  <si>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</si>
  <si>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</si>
  <si>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</si>
  <si>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</si>
  <si>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</si>
  <si>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</si>
  <si>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</si>
  <si>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</si>
  <si>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</si>
  <si>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</si>
  <si>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</si>
  <si>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</si>
  <si>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</si>
  <si>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</si>
  <si>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</si>
  <si>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</si>
  <si>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</si>
  <si>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</si>
  <si>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</si>
  <si>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</si>
  <si>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</si>
  <si>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</si>
  <si>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</si>
  <si>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</si>
  <si>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</si>
  <si>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</si>
  <si>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</si>
  <si>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</si>
  <si>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</si>
  <si>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</si>
  <si>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</si>
  <si>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</si>
  <si>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</si>
  <si>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</si>
  <si>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</si>
  <si>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</si>
  <si>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</si>
  <si>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</si>
  <si>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</si>
  <si>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</si>
  <si>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</si>
  <si>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</si>
  <si>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</si>
  <si>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</si>
  <si>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</si>
  <si>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</si>
  <si>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</si>
  <si>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</si>
  <si>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</si>
  <si>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</si>
  <si>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</si>
  <si>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</si>
  <si>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</si>
  <si>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</si>
  <si>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</si>
  <si>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</si>
  <si>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</si>
  <si>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</si>
  <si>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</si>
  <si>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</si>
  <si>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</si>
  <si>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</si>
  <si>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</si>
  <si>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</si>
  <si>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</si>
  <si>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</si>
  <si>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</si>
  <si>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</si>
  <si>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</si>
  <si>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</si>
  <si>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</si>
  <si>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</si>
  <si>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</si>
  <si>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</si>
  <si>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</si>
  <si>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</si>
  <si>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</si>
  <si>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</si>
  <si>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</si>
  <si>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</si>
  <si>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</si>
  <si>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</si>
  <si>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</si>
  <si>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</si>
  <si>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</si>
  <si>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</si>
  <si>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</si>
  <si>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</si>
  <si>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</si>
  <si>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</si>
  <si>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</si>
  <si>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</si>
  <si>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</si>
  <si>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</si>
  <si>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</si>
  <si>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</si>
  <si>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</si>
  <si>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</si>
  <si>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</si>
  <si>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</si>
  <si>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</si>
  <si>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</si>
  <si>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</si>
  <si>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</si>
  <si>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</si>
  <si>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</si>
  <si>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</si>
  <si>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</si>
  <si>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</si>
  <si>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</si>
  <si>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</si>
  <si>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</si>
  <si>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</si>
  <si>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</si>
  <si>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</si>
  <si>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</si>
  <si>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</si>
  <si>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</si>
  <si>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</si>
  <si>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</si>
  <si>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</si>
  <si>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</si>
  <si>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</si>
  <si>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</si>
  <si>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</si>
  <si>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</si>
  <si>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</si>
  <si>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</si>
  <si>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</si>
  <si>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</si>
  <si>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</si>
  <si>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</si>
  <si>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</si>
  <si>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</si>
  <si>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</si>
  <si>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</si>
  <si>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</si>
  <si>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</si>
  <si>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</si>
  <si>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</si>
  <si>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</si>
  <si>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</si>
  <si>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</si>
  <si>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</si>
  <si>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</si>
  <si>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</si>
  <si>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</si>
  <si>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</si>
  <si>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</si>
  <si>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</si>
  <si>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</si>
  <si>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</si>
  <si>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</si>
  <si>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</si>
  <si>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</si>
  <si>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</si>
  <si>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</si>
  <si>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</si>
  <si>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</si>
  <si>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</si>
  <si>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</si>
  <si>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</si>
  <si>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</si>
  <si>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</si>
  <si>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</si>
  <si>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</si>
  <si>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</si>
  <si>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</si>
  <si>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</si>
  <si>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</si>
  <si>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</si>
  <si>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</si>
  <si>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</si>
  <si>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</si>
  <si>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</si>
  <si>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</si>
  <si>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</si>
  <si>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</si>
  <si>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</si>
  <si>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</si>
  <si>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</si>
  <si>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</si>
  <si>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</si>
  <si>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</si>
  <si>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</si>
  <si>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</si>
  <si>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</si>
  <si>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</si>
  <si>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</si>
  <si>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</si>
  <si>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</si>
  <si>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</si>
  <si>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</si>
  <si>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</si>
  <si>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</si>
  <si>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</si>
  <si>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</si>
  <si>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</si>
  <si>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</si>
  <si>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</si>
  <si>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</si>
  <si>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</si>
  <si>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</si>
  <si>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</si>
  <si>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</si>
  <si>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</si>
  <si>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</si>
  <si>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</si>
  <si>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</si>
  <si>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</si>
  <si>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</si>
  <si>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</si>
  <si>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</si>
  <si>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</si>
  <si>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</si>
  <si>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</si>
  <si>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</si>
  <si>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</si>
  <si>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</si>
  <si>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</si>
  <si>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</si>
  <si>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</si>
  <si>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</si>
  <si>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</si>
  <si>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</si>
  <si>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</si>
  <si>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</si>
  <si>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</si>
  <si>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</si>
  <si>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</si>
  <si>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</si>
  <si>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</si>
  <si>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</si>
  <si>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</si>
  <si>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</si>
  <si>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</si>
  <si>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</si>
  <si>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</si>
  <si>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</si>
  <si>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</si>
  <si>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</si>
  <si>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</si>
  <si>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</si>
  <si>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</si>
  <si>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</si>
  <si>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</si>
  <si>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</si>
  <si>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</si>
  <si>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</si>
  <si>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</si>
  <si>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</si>
  <si>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</si>
  <si>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</si>
  <si>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</si>
  <si>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</si>
  <si>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</si>
  <si>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</si>
  <si>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</si>
  <si>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</si>
  <si>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</si>
  <si>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</si>
  <si>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</si>
  <si>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</si>
  <si>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</si>
  <si>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</si>
  <si>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</si>
  <si>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</si>
  <si>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</si>
  <si>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</si>
  <si>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</si>
  <si>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</si>
  <si>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</si>
  <si>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</si>
  <si>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</si>
  <si>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</si>
  <si>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</si>
  <si>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</si>
  <si>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</si>
  <si>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</si>
  <si>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</si>
  <si>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</si>
  <si>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</si>
  <si>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</si>
  <si>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</si>
  <si>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</si>
  <si>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</si>
  <si>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</si>
  <si>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</si>
  <si>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</si>
  <si>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</si>
  <si>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</si>
  <si>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</si>
  <si>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</si>
  <si>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</si>
  <si>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</si>
  <si>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</si>
  <si>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</si>
  <si>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</si>
  <si>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</si>
  <si>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</si>
  <si>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</si>
  <si>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</si>
  <si>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</si>
  <si>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</si>
  <si>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</si>
  <si>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</si>
  <si>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</si>
  <si>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</si>
  <si>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</si>
  <si>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</si>
  <si>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</si>
  <si>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</si>
  <si>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</si>
  <si>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</si>
  <si>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</si>
  <si>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</si>
  <si>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</si>
  <si>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</si>
  <si>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</si>
  <si>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</si>
  <si>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</si>
  <si>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</si>
  <si>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</si>
  <si>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</si>
  <si>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</si>
  <si>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</si>
  <si>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</si>
  <si>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</si>
  <si>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</si>
  <si>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</si>
  <si>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</si>
  <si>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</si>
  <si>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</si>
  <si>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</si>
  <si>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</si>
  <si>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</si>
  <si>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</si>
  <si>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</si>
  <si>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</si>
  <si>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</si>
  <si>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</si>
  <si>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</si>
  <si>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</si>
  <si>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</si>
  <si>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</si>
  <si>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</si>
  <si>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</si>
  <si>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</si>
  <si>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</si>
  <si>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</si>
  <si>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</si>
  <si>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</si>
  <si>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</si>
  <si>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</si>
  <si>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</si>
  <si>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</si>
  <si>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</si>
  <si>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</si>
  <si>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</si>
  <si>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</si>
  <si>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</si>
  <si>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</si>
  <si>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</si>
  <si>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</si>
  <si>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</si>
  <si>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</si>
  <si>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</si>
  <si>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</si>
  <si>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</si>
  <si>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</si>
  <si>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</si>
  <si>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</si>
  <si>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</si>
  <si>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</si>
  <si>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</si>
  <si>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</si>
  <si>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</si>
  <si>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</si>
  <si>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</si>
  <si>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</si>
  <si>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</si>
  <si>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</si>
  <si>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</si>
  <si>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</si>
  <si>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</si>
  <si>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</si>
  <si>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</si>
  <si>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</si>
  <si>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</si>
  <si>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</si>
  <si>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</si>
  <si>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</si>
  <si>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</si>
  <si>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</si>
  <si>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</si>
  <si>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</si>
  <si>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</si>
  <si>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</si>
  <si>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</si>
  <si>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</si>
  <si>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</si>
  <si>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</si>
  <si>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</si>
  <si>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</si>
  <si>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</si>
  <si>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</si>
  <si>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</si>
  <si>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</si>
  <si>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</si>
  <si>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</si>
  <si>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</si>
  <si>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</si>
  <si>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</si>
  <si>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</si>
  <si>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</si>
  <si>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</si>
  <si>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</si>
  <si>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</si>
  <si>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</si>
  <si>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</si>
  <si>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</si>
  <si>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</si>
  <si>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</si>
  <si>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</si>
  <si>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</si>
  <si>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</si>
  <si>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</si>
  <si>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</si>
  <si>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</si>
  <si>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</si>
  <si>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</si>
  <si>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</si>
  <si>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</si>
  <si>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</si>
  <si>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</si>
  <si>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</si>
  <si>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</si>
  <si>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</si>
  <si>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</si>
  <si>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</si>
  <si>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</si>
  <si>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</si>
  <si>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</si>
  <si>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</si>
  <si>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</si>
  <si>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</si>
  <si>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</si>
  <si>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</si>
  <si>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</si>
  <si>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</si>
  <si>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</si>
  <si>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</si>
  <si>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</si>
  <si>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</si>
  <si>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</si>
  <si>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</si>
  <si>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</si>
  <si>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</si>
  <si>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</si>
  <si>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</si>
  <si>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</si>
  <si>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</si>
  <si>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</si>
  <si>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</si>
  <si>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</si>
  <si>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</si>
  <si>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</si>
  <si>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</si>
  <si>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</si>
  <si>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</si>
  <si>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</si>
  <si>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</si>
  <si>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</si>
  <si>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</si>
  <si>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</si>
  <si>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</si>
  <si>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</si>
  <si>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</si>
  <si>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</si>
  <si>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</si>
  <si>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</si>
  <si>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</si>
  <si>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</si>
  <si>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</si>
  <si>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</si>
  <si>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</si>
  <si>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</si>
  <si>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</si>
  <si>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</si>
  <si>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</si>
  <si>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</si>
  <si>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</si>
  <si>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</si>
  <si>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</si>
  <si>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</si>
  <si>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</si>
  <si>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</si>
  <si>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</si>
  <si>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</si>
  <si>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</si>
  <si>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</si>
  <si>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</si>
  <si>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</si>
  <si>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</si>
  <si>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</si>
  <si>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</si>
  <si>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</si>
  <si>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</si>
  <si>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</si>
  <si>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</si>
  <si>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</si>
  <si>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</si>
  <si>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</si>
  <si>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</si>
  <si>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</si>
  <si>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</si>
  <si>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</si>
  <si>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</si>
  <si>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</si>
  <si>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</si>
  <si>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</si>
  <si>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</si>
  <si>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</si>
  <si>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</si>
  <si>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</si>
  <si>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</si>
  <si>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</si>
  <si>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</si>
  <si>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</si>
  <si>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</si>
  <si>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</si>
  <si>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</si>
  <si>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</si>
  <si>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</si>
  <si>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</si>
  <si>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</si>
  <si>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</si>
  <si>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</si>
  <si>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</si>
  <si>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</si>
  <si>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</si>
  <si>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</si>
  <si>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</si>
  <si>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</si>
  <si>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</si>
  <si>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</si>
  <si>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</si>
  <si>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</si>
  <si>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</si>
  <si>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</si>
  <si>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</si>
  <si>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</si>
  <si>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</si>
  <si>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</si>
  <si>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</si>
  <si>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</si>
  <si>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</si>
  <si>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</si>
  <si>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</si>
  <si>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</si>
  <si>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</si>
  <si>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</si>
  <si>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</si>
  <si>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</si>
  <si>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</si>
  <si>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</si>
  <si>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</si>
  <si>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</si>
  <si>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</si>
  <si>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</si>
  <si>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</si>
  <si>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</si>
  <si>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</si>
  <si>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</si>
  <si>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</si>
  <si>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</si>
  <si>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</si>
  <si>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</si>
  <si>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</si>
  <si>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</si>
  <si>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</si>
  <si>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</si>
  <si>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</si>
  <si>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</si>
  <si>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</si>
  <si>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</si>
  <si>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</si>
  <si>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</si>
  <si>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</si>
  <si>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</si>
  <si>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</si>
  <si>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</si>
  <si>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</si>
  <si>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</si>
  <si>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</si>
  <si>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</si>
  <si>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</si>
  <si>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</si>
  <si>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</si>
  <si>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</si>
  <si>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</si>
  <si>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</si>
  <si>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</si>
  <si>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</si>
  <si>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</si>
  <si>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</si>
  <si>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</si>
  <si>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</si>
  <si>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</si>
  <si>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</si>
  <si>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</si>
  <si>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</si>
  <si>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</si>
  <si>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</si>
  <si>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</si>
  <si>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</si>
  <si>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</si>
  <si>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</si>
  <si>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</si>
  <si>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</si>
  <si>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</si>
  <si>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</si>
  <si>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</si>
  <si>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</si>
  <si>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</si>
  <si>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</si>
  <si>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</si>
  <si>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</si>
  <si>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</si>
  <si>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</si>
  <si>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</si>
  <si>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</si>
  <si>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</si>
  <si>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</si>
  <si>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</si>
  <si>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</si>
  <si>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</si>
  <si>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</si>
  <si>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</si>
  <si>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</si>
  <si>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</si>
  <si>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</si>
  <si>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</si>
  <si>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</si>
  <si>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</si>
  <si>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</si>
  <si>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</si>
  <si>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</si>
  <si>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</si>
  <si>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</si>
  <si>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</si>
  <si>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</si>
  <si>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</si>
  <si>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</si>
  <si>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</si>
  <si>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</si>
  <si>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</si>
  <si>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</si>
  <si>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</si>
  <si>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</si>
  <si>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</si>
  <si>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</si>
  <si>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</si>
  <si>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</si>
  <si>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</si>
  <si>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</si>
  <si>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</si>
  <si>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</si>
  <si>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</si>
  <si>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</si>
  <si>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</si>
  <si>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</si>
  <si>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</si>
  <si>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</si>
  <si>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</si>
  <si>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</si>
  <si>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</si>
  <si>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</si>
  <si>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</si>
  <si>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</si>
  <si>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</si>
  <si>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</si>
  <si>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</si>
  <si>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</si>
  <si>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</si>
  <si>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</si>
  <si>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</si>
  <si>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</si>
  <si>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</si>
  <si>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</si>
  <si>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</si>
  <si>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</si>
  <si>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</si>
  <si>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</si>
  <si>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</si>
  <si>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</si>
  <si>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</si>
  <si>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</si>
  <si>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</si>
  <si>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</si>
  <si>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</si>
  <si>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</si>
  <si>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</si>
  <si>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</si>
  <si>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</si>
  <si>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</si>
  <si>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</si>
  <si>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</si>
  <si>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</si>
  <si>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</si>
  <si>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</si>
  <si>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</si>
  <si>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</si>
  <si>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</si>
  <si>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</si>
  <si>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</si>
  <si>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</si>
  <si>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</si>
  <si>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</si>
  <si>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</si>
  <si>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</si>
  <si>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</si>
  <si>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</si>
  <si>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</si>
  <si>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</si>
  <si>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</si>
  <si>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</si>
  <si>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</si>
  <si>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</si>
  <si>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</si>
  <si>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</si>
  <si>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</si>
  <si>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</si>
  <si>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</si>
  <si>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</si>
  <si>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</si>
  <si>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</si>
  <si>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</si>
  <si>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</si>
  <si>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</si>
  <si>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</si>
  <si>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</si>
  <si>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</si>
  <si>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</si>
  <si>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</si>
  <si>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</si>
  <si>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</si>
  <si>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</si>
  <si>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</si>
  <si>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</si>
  <si>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</si>
  <si>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</si>
  <si>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</si>
  <si>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</si>
  <si>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</si>
  <si>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</si>
  <si>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</si>
  <si>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</si>
  <si>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</si>
  <si>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</si>
  <si>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</si>
  <si>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</si>
  <si>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</si>
  <si>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</si>
  <si>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</si>
  <si>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</si>
  <si>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</si>
  <si>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</si>
  <si>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</si>
  <si>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</si>
  <si>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</si>
  <si>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</si>
  <si>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</si>
  <si>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</si>
  <si>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</si>
  <si>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</si>
  <si>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</si>
  <si>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</si>
  <si>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</si>
  <si>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</si>
  <si>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</si>
  <si>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</si>
  <si>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</si>
  <si>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</si>
  <si>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</si>
  <si>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</si>
  <si>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</si>
  <si>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</si>
  <si>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</si>
  <si>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</si>
  <si>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</si>
  <si>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</si>
  <si>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</si>
  <si>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</si>
  <si>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</si>
  <si>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</si>
  <si>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</si>
  <si>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</si>
  <si>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</si>
  <si>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</si>
  <si>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</si>
  <si>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</si>
  <si>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</si>
  <si>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</si>
  <si>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</si>
  <si>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</si>
  <si>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</si>
  <si>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</si>
  <si>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</si>
  <si>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</si>
  <si>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</si>
  <si>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</si>
  <si>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</si>
  <si>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</si>
  <si>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</si>
  <si>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</si>
  <si>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</si>
  <si>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</si>
  <si>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</si>
  <si>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</si>
  <si>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</si>
  <si>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</si>
  <si>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</si>
  <si>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</si>
  <si>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</si>
  <si>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</si>
  <si>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</si>
  <si>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</si>
  <si>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</si>
  <si>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</si>
  <si>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</si>
  <si>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</si>
  <si>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</si>
  <si>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</si>
  <si>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</si>
  <si>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</si>
  <si>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</si>
  <si>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</si>
  <si>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</si>
  <si>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</si>
  <si>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</si>
  <si>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</si>
  <si>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</si>
  <si>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</si>
  <si>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</si>
  <si>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</si>
  <si>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</si>
  <si>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</si>
  <si>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</si>
  <si>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</si>
  <si>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</si>
  <si>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</si>
  <si>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</si>
  <si>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</si>
  <si>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</si>
  <si>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</si>
  <si>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</si>
  <si>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</si>
  <si>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</si>
  <si>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</si>
  <si>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</si>
  <si>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</si>
  <si>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</si>
  <si>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</si>
  <si>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</si>
  <si>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</si>
  <si>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</si>
  <si>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</si>
  <si>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</si>
  <si>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</si>
  <si>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</si>
  <si>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</si>
  <si>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</si>
  <si>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</si>
  <si>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</si>
  <si>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</si>
  <si>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</si>
  <si>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</si>
  <si>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</si>
  <si>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</si>
  <si>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</si>
  <si>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</si>
  <si>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</si>
  <si>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</si>
  <si>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</si>
  <si>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</si>
  <si>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</si>
  <si>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</si>
  <si>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</si>
  <si>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</si>
  <si>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</si>
  <si>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</si>
  <si>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</si>
  <si>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</si>
  <si>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</si>
  <si>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</si>
  <si>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</si>
  <si>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</si>
  <si>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</si>
  <si>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</si>
  <si>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</si>
  <si>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</si>
  <si>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</si>
  <si>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</si>
  <si>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</si>
  <si>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</si>
  <si>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</si>
  <si>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</si>
  <si>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</si>
  <si>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</si>
  <si>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</si>
  <si>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</si>
  <si>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</si>
  <si>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</si>
  <si>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</si>
  <si>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</si>
  <si>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</si>
  <si>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</si>
  <si>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</si>
  <si>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</si>
  <si>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</si>
  <si>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</si>
  <si>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</si>
  <si>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</si>
  <si>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</si>
  <si>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</si>
  <si>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</si>
  <si>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</si>
  <si>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</si>
  <si>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</si>
  <si>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</si>
  <si>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</si>
  <si>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</si>
  <si>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</si>
  <si>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</si>
  <si>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</si>
  <si>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</si>
  <si>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</si>
  <si>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</si>
  <si>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</si>
  <si>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</si>
  <si>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</si>
  <si>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</si>
  <si>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</si>
  <si>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</si>
  <si>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</si>
  <si>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</si>
  <si>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</si>
  <si>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</si>
  <si>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</si>
  <si>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</si>
  <si>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</si>
  <si>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</si>
  <si>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</si>
  <si>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</si>
  <si>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</si>
  <si>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</si>
  <si>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</si>
  <si>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</si>
  <si>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</si>
  <si>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</si>
  <si>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</si>
  <si>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</si>
  <si>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</si>
  <si>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</si>
  <si>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</si>
  <si>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</si>
  <si>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</si>
  <si>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</si>
  <si>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</si>
  <si>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</si>
  <si>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</si>
  <si>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</si>
  <si>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</si>
  <si>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</si>
  <si>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</si>
  <si>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</si>
  <si>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</si>
  <si>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</si>
  <si>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</si>
  <si>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</si>
  <si>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</si>
  <si>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</si>
  <si>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</si>
  <si>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</si>
  <si>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</si>
  <si>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</si>
  <si>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</si>
  <si>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</si>
  <si>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</si>
  <si>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</si>
  <si>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</si>
  <si>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</si>
  <si>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</si>
  <si>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</si>
  <si>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</si>
  <si>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</si>
  <si>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</si>
  <si>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</si>
  <si>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</si>
  <si>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</si>
  <si>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</si>
  <si>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</si>
  <si>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</si>
  <si>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</si>
  <si>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</si>
  <si>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</si>
  <si>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</si>
  <si>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</si>
  <si>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</si>
  <si>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</si>
  <si>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</si>
  <si>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</si>
  <si>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</si>
  <si>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</si>
  <si>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</si>
  <si>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</si>
  <si>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</si>
  <si>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</si>
  <si>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</si>
  <si>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</si>
  <si>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</si>
  <si>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</si>
  <si>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</si>
  <si>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</si>
  <si>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</si>
  <si>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</si>
  <si>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</si>
  <si>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</si>
  <si>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</si>
  <si>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</si>
  <si>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</si>
  <si>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</si>
  <si>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</si>
  <si>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</si>
  <si>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</si>
  <si>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</si>
  <si>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</si>
  <si>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</si>
  <si>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</si>
  <si>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</si>
  <si>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</si>
  <si>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</si>
  <si>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</si>
  <si>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</si>
  <si>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</si>
  <si>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</si>
  <si>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</si>
  <si>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</si>
  <si>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</si>
  <si>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</si>
  <si>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</si>
  <si>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</si>
  <si>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</si>
  <si>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</si>
  <si>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</si>
  <si>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</si>
  <si>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</si>
  <si>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</si>
  <si>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</si>
  <si>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</si>
  <si>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</si>
  <si>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</si>
  <si>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</si>
  <si>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</si>
  <si>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</si>
  <si>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</si>
  <si>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</si>
  <si>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</si>
  <si>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</si>
  <si>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</si>
  <si>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</si>
  <si>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</si>
  <si>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</si>
  <si>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</si>
  <si>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</si>
  <si>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</si>
  <si>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</si>
  <si>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</si>
  <si>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</si>
  <si>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</si>
  <si>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</si>
  <si>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</si>
  <si>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</si>
  <si>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</si>
  <si>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</si>
  <si>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</si>
  <si>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</si>
  <si>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</si>
  <si>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</si>
  <si>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</si>
  <si>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</si>
  <si>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</si>
  <si>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</si>
  <si>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</si>
  <si>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</si>
  <si>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</si>
  <si>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</si>
  <si>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</si>
  <si>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</si>
  <si>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</si>
  <si>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</si>
  <si>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</si>
  <si>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</si>
  <si>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</si>
  <si>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</si>
  <si>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</si>
  <si>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</si>
  <si>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</si>
  <si>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</si>
  <si>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</si>
  <si>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</si>
  <si>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</si>
  <si>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</si>
  <si>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</si>
  <si>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</si>
  <si>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</si>
  <si>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</si>
  <si>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</si>
  <si>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</si>
  <si>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</si>
  <si>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</si>
  <si>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</si>
  <si>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</si>
  <si>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</si>
  <si>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</si>
  <si>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</si>
  <si>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</si>
  <si>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</si>
  <si>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</si>
  <si>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</si>
  <si>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</si>
  <si>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</si>
  <si>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</si>
  <si>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</si>
  <si>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</si>
  <si>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</si>
  <si>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</si>
  <si>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</si>
  <si>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</si>
  <si>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</si>
  <si>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</si>
  <si>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</si>
  <si>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</si>
  <si>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</si>
  <si>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</si>
  <si>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</si>
  <si>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</si>
  <si>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</si>
  <si>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</si>
  <si>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</si>
  <si>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</si>
  <si>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</si>
  <si>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</si>
  <si>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</si>
  <si>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</si>
  <si>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</si>
  <si>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</si>
  <si>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</si>
  <si>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</si>
  <si>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</si>
  <si>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</si>
  <si>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</si>
  <si>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</si>
  <si>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</si>
  <si>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</si>
  <si>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</si>
  <si>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</si>
  <si>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</si>
  <si>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</si>
  <si>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</si>
  <si>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</si>
  <si>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</si>
  <si>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</si>
  <si>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</si>
  <si>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</si>
  <si>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</si>
  <si>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</si>
  <si>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</si>
  <si>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</si>
  <si>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</si>
  <si>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</si>
  <si>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</si>
  <si>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</si>
  <si>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</si>
  <si>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</si>
  <si>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</si>
  <si>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</si>
  <si>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</si>
  <si>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</si>
  <si>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</si>
  <si>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</si>
  <si>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</si>
  <si>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</si>
  <si>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</si>
  <si>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</si>
  <si>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</si>
  <si>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</si>
  <si>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</si>
  <si>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</si>
  <si>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</si>
  <si>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</si>
  <si>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</si>
  <si>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</si>
  <si>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</si>
  <si>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</si>
  <si>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</si>
  <si>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</si>
  <si>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</si>
  <si>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</si>
  <si>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</si>
  <si>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</si>
  <si>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</si>
  <si>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</si>
  <si>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</si>
  <si>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</si>
  <si>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</si>
  <si>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</si>
  <si>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</si>
  <si>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</si>
  <si>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</si>
  <si>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</si>
  <si>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</si>
  <si>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</si>
  <si>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</si>
  <si>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</si>
  <si>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</si>
  <si>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</si>
  <si>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</si>
  <si>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</si>
  <si>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</si>
  <si>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</si>
  <si>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</si>
  <si>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</si>
  <si>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</si>
  <si>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</si>
  <si>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</si>
  <si>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</si>
  <si>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</si>
  <si>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</si>
  <si>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</si>
  <si>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</si>
  <si>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</si>
  <si>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</si>
  <si>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</si>
  <si>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</si>
  <si>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</si>
  <si>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</si>
  <si>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</si>
  <si>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</si>
  <si>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</si>
  <si>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</si>
  <si>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</si>
  <si>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</si>
  <si>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</si>
  <si>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</si>
  <si>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</si>
  <si>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</si>
  <si>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</si>
  <si>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</si>
  <si>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</si>
  <si>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</si>
  <si>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</si>
  <si>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</si>
  <si>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</si>
  <si>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</si>
  <si>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</si>
  <si>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</si>
  <si>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</si>
  <si>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</si>
  <si>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</si>
  <si>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</si>
  <si>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</si>
  <si>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</si>
  <si>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</si>
  <si>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</si>
  <si>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</si>
  <si>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</si>
  <si>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</si>
  <si>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</si>
  <si>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</si>
  <si>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</si>
  <si>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</si>
  <si>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</si>
  <si>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</si>
  <si>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</si>
  <si>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</si>
  <si>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</si>
  <si>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</si>
  <si>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</si>
  <si>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</si>
  <si>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</si>
  <si>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</si>
  <si>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</si>
  <si>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</si>
  <si>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</si>
  <si>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</si>
  <si>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</si>
  <si>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</si>
  <si>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</si>
  <si>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</si>
  <si>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</si>
  <si>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</si>
  <si>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</si>
  <si>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</si>
  <si>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</si>
  <si>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</si>
  <si>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</si>
  <si>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</si>
  <si>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</si>
  <si>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</si>
  <si>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</si>
  <si>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</si>
  <si>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</si>
  <si>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</si>
  <si>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</si>
  <si>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</si>
  <si>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</si>
  <si>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</si>
  <si>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</si>
  <si>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</si>
  <si>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</si>
  <si>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</si>
  <si>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</si>
  <si>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</si>
  <si>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</si>
  <si>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</si>
  <si>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</si>
  <si>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</si>
  <si>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</si>
  <si>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</si>
  <si>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</si>
  <si>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</si>
  <si>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</si>
  <si>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</si>
  <si>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</si>
  <si>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</si>
  <si>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</si>
  <si>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</si>
  <si>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</si>
  <si>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</si>
  <si>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</si>
  <si>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</si>
  <si>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</si>
  <si>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</si>
  <si>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</si>
  <si>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</si>
  <si>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</si>
  <si>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</si>
  <si>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</si>
  <si>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</si>
  <si>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</si>
  <si>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</si>
  <si>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</si>
  <si>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</si>
  <si>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</si>
  <si>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</si>
  <si>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</si>
  <si>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</si>
  <si>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</si>
  <si>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</si>
  <si>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</si>
  <si>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</si>
  <si>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</si>
  <si>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</si>
  <si>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</si>
  <si>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</si>
  <si>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</si>
  <si>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</si>
  <si>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</si>
  <si>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</si>
  <si>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</si>
  <si>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</si>
  <si>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</si>
  <si>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</si>
  <si>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</si>
  <si>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</si>
  <si>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</si>
  <si>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</si>
  <si>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</si>
  <si>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</si>
  <si>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</si>
  <si>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</si>
  <si>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</si>
  <si>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</si>
  <si>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</si>
  <si>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</si>
  <si>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</si>
  <si>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</si>
  <si>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</si>
  <si>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</si>
  <si>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</si>
  <si>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</si>
  <si>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</si>
  <si>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</si>
  <si>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</si>
  <si>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</si>
  <si>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</si>
  <si>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</si>
  <si>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</si>
  <si>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</si>
  <si>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</si>
  <si>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</si>
  <si>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</si>
  <si>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</si>
  <si>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</si>
  <si>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</si>
  <si>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</si>
  <si>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</si>
  <si>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</si>
  <si>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</si>
  <si>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</si>
  <si>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</si>
  <si>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</si>
  <si>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</si>
  <si>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</si>
  <si>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</si>
  <si>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</si>
  <si>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</si>
  <si>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</si>
  <si>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</si>
  <si>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</si>
  <si>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</si>
  <si>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</si>
  <si>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</si>
  <si>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</si>
  <si>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</si>
  <si>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</si>
  <si>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</si>
  <si>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</si>
  <si>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</si>
  <si>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</si>
  <si>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</si>
  <si>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</si>
  <si>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</si>
  <si>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</si>
  <si>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</si>
  <si>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</si>
  <si>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</si>
  <si>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</si>
  <si>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</si>
  <si>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</si>
  <si>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</si>
  <si>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</si>
  <si>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</si>
  <si>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</si>
  <si>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</si>
  <si>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</si>
  <si>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</si>
  <si>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</si>
  <si>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</si>
  <si>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</si>
  <si>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</si>
  <si>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</si>
  <si>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</si>
  <si>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</si>
  <si>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</si>
  <si>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</si>
  <si>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</si>
  <si>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</si>
  <si>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</si>
  <si>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</si>
  <si>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</si>
  <si>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</si>
  <si>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</si>
  <si>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</si>
  <si>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</si>
  <si>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</si>
  <si>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</si>
  <si>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</si>
  <si>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</si>
  <si>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</si>
  <si>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</si>
  <si>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</si>
  <si>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</si>
  <si>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</si>
  <si>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</si>
  <si>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</si>
  <si>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</si>
  <si>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</si>
  <si>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</si>
  <si>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</si>
  <si>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</si>
  <si>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</si>
  <si>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</si>
  <si>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</si>
  <si>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</si>
  <si>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</si>
  <si>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</si>
  <si>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</si>
  <si>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</si>
  <si>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</si>
  <si>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</si>
  <si>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</si>
  <si>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</si>
  <si>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</si>
  <si>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</si>
  <si>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</si>
  <si>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</si>
  <si>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</si>
  <si>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</si>
  <si>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</si>
  <si>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</si>
  <si>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</si>
  <si>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</si>
  <si>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</si>
  <si>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</si>
  <si>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</si>
  <si>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</si>
  <si>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</si>
  <si>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</si>
  <si>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</si>
  <si>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</si>
  <si>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</si>
  <si>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</si>
  <si>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</si>
  <si>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</si>
  <si>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</si>
  <si>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</si>
  <si>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</si>
  <si>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</si>
  <si>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</si>
  <si>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</si>
  <si>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</si>
  <si>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</si>
  <si>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</si>
  <si>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</si>
  <si>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</si>
  <si>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</si>
  <si>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</si>
  <si>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</si>
  <si>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</si>
  <si>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</si>
  <si>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</si>
  <si>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</si>
  <si>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</si>
  <si>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</si>
  <si>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</si>
  <si>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</si>
  <si>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</si>
  <si>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</si>
  <si>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</si>
  <si>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</si>
  <si>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</si>
  <si>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</si>
  <si>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</si>
  <si>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</si>
  <si>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</si>
  <si>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</si>
  <si>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</si>
  <si>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</si>
  <si>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</si>
  <si>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</si>
  <si>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</si>
  <si>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</si>
  <si>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</si>
  <si>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</si>
  <si>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</si>
  <si>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</si>
  <si>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</si>
  <si>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</si>
  <si>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</si>
  <si>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</si>
  <si>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</si>
  <si>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</si>
  <si>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</si>
  <si>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</si>
  <si>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</si>
  <si>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</si>
  <si>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</si>
  <si>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</si>
  <si>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</si>
  <si>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</si>
  <si>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</si>
  <si>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</si>
  <si>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</si>
  <si>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</si>
  <si>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</si>
  <si>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</si>
  <si>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</si>
  <si>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</si>
  <si>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</si>
  <si>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</si>
  <si>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</si>
  <si>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</si>
  <si>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</si>
  <si>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</si>
  <si>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</si>
  <si>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</si>
  <si>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</si>
  <si>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</si>
  <si>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</si>
  <si>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</si>
  <si>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</si>
  <si>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</si>
  <si>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</si>
  <si>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</si>
  <si>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</si>
  <si>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</si>
  <si>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</si>
  <si>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</si>
  <si>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</si>
  <si>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</si>
  <si>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</si>
  <si>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</si>
  <si>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</si>
  <si>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</si>
  <si>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</si>
  <si>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</si>
  <si>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</si>
  <si>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</si>
  <si>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</si>
  <si>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</si>
  <si>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</si>
  <si>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</si>
  <si>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</si>
  <si>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</si>
  <si>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</si>
  <si>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</si>
  <si>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</si>
  <si>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</si>
  <si>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</si>
  <si>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</si>
  <si>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</si>
  <si>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</si>
  <si>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</si>
  <si>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</si>
  <si>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</si>
  <si>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</si>
  <si>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</si>
  <si>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</si>
  <si>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</si>
  <si>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</si>
  <si>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</si>
  <si>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</si>
  <si>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</si>
  <si>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</si>
  <si>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</si>
  <si>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</si>
  <si>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</si>
  <si>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</si>
  <si>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</si>
  <si>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</si>
  <si>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</si>
  <si>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</si>
  <si>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</si>
  <si>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</si>
  <si>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</si>
  <si>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</si>
  <si>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</si>
  <si>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</si>
  <si>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</si>
  <si>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</si>
  <si>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</si>
  <si>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</si>
  <si>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</si>
  <si>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</si>
  <si>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</si>
  <si>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</si>
  <si>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</si>
  <si>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</si>
  <si>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</si>
  <si>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</si>
  <si>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</si>
  <si>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</si>
  <si>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</si>
  <si>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</si>
  <si>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</si>
  <si>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</si>
  <si>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</si>
  <si>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</si>
  <si>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</si>
  <si>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</si>
  <si>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</si>
  <si>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</si>
  <si>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</si>
  <si>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</si>
  <si>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</si>
  <si>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</si>
  <si>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</si>
  <si>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</si>
  <si>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</si>
  <si>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</si>
  <si>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</si>
  <si>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</si>
  <si>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</si>
  <si>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</si>
  <si>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</si>
  <si>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</si>
  <si>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</si>
  <si>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</si>
  <si>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</si>
  <si>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</si>
  <si>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</si>
  <si>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</si>
  <si>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</si>
  <si>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</si>
  <si>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</si>
  <si>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</si>
  <si>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</si>
  <si>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</si>
  <si>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</si>
  <si>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</si>
  <si>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</si>
  <si>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</si>
  <si>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</si>
  <si>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</si>
  <si>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</si>
  <si>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</si>
  <si>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</si>
  <si>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</si>
  <si>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</si>
  <si>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</si>
  <si>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</si>
  <si>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</si>
  <si>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</si>
  <si>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</si>
  <si>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</si>
  <si>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</si>
  <si>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</si>
  <si>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</si>
  <si>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</si>
  <si>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</si>
  <si>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</si>
  <si>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</si>
  <si>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</si>
  <si>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</si>
  <si>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</si>
  <si>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</si>
  <si>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</si>
  <si>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</si>
  <si>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</si>
  <si>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</si>
  <si>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</si>
  <si>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</si>
  <si>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</si>
  <si>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</si>
  <si>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</si>
  <si>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</si>
  <si>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</si>
  <si>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</si>
  <si>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</si>
  <si>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</si>
  <si>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</si>
  <si>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</si>
  <si>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</si>
  <si>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</si>
  <si>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</si>
  <si>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</si>
  <si>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</si>
  <si>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</si>
  <si>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</si>
  <si>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</si>
  <si>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</si>
  <si>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</si>
  <si>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</si>
  <si>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</si>
  <si>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</si>
  <si>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</si>
  <si>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</si>
  <si>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</si>
  <si>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</si>
  <si>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</si>
  <si>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</si>
  <si>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</si>
  <si>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</si>
  <si>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</si>
  <si>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</si>
  <si>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</si>
  <si>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</si>
  <si>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</si>
  <si>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</si>
  <si>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</si>
  <si>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</si>
  <si>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</si>
  <si>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</si>
  <si>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</si>
  <si>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</si>
  <si>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</si>
  <si>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</si>
  <si>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</si>
  <si>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</si>
  <si>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</si>
  <si>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</si>
  <si>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</si>
  <si>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</si>
  <si>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</si>
  <si>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</si>
  <si>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</si>
  <si>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</si>
  <si>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</si>
  <si>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</si>
  <si>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</si>
  <si>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</si>
  <si>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</si>
  <si>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</si>
  <si>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</si>
  <si>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</si>
  <si>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</si>
  <si>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</si>
  <si>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</si>
  <si>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</si>
  <si>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</si>
  <si>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</si>
  <si>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</si>
  <si>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</si>
  <si>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</si>
  <si>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</si>
  <si>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</si>
  <si>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</si>
  <si>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</si>
  <si>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</si>
  <si>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</si>
  <si>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</si>
  <si>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</si>
  <si>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</si>
  <si>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</si>
  <si>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</si>
  <si>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</si>
  <si>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</si>
  <si>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</si>
  <si>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</si>
  <si>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</si>
  <si>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</si>
  <si>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</si>
  <si>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</si>
  <si>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</si>
  <si>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</si>
  <si>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</si>
  <si>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</si>
  <si>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</si>
  <si>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</si>
  <si>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</si>
  <si>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</si>
  <si>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</si>
  <si>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</si>
  <si>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</si>
  <si>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</si>
  <si>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</si>
  <si>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</si>
  <si>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</si>
  <si>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</si>
  <si>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</si>
  <si>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</si>
  <si>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</si>
  <si>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</si>
  <si>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</si>
  <si>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</si>
  <si>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</si>
  <si>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</si>
  <si>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</si>
  <si>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</si>
  <si>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</si>
  <si>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</si>
  <si>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</si>
  <si>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</si>
  <si>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</si>
  <si>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</si>
  <si>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</si>
  <si>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</si>
  <si>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</si>
  <si>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</si>
  <si>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</si>
  <si>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</si>
  <si>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</si>
  <si>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</si>
  <si>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</si>
  <si>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</si>
  <si>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</si>
  <si>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</si>
  <si>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</si>
  <si>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</si>
  <si>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</si>
  <si>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</si>
  <si>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</si>
  <si>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</si>
  <si>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</si>
  <si>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</si>
  <si>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</si>
  <si>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</si>
  <si>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</si>
  <si>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</si>
  <si>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</si>
  <si>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</si>
  <si>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</si>
  <si>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</si>
  <si>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</si>
  <si>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</si>
  <si>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</si>
  <si>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</si>
  <si>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</si>
  <si>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</si>
  <si>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</si>
  <si>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</si>
  <si>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</si>
  <si>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</si>
  <si>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</si>
  <si>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</si>
  <si>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</si>
  <si>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</si>
  <si>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</si>
  <si>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</si>
  <si>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</si>
  <si>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</si>
  <si>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</si>
  <si>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</si>
  <si>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</si>
  <si>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</si>
  <si>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</si>
  <si>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</si>
  <si>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</si>
  <si>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</si>
  <si>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</si>
  <si>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</si>
  <si>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</si>
  <si>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</si>
  <si>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</si>
  <si>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</si>
  <si>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</si>
  <si>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</si>
  <si>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</si>
  <si>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</si>
  <si>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</si>
  <si>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</si>
  <si>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</si>
  <si>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</si>
  <si>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</si>
  <si>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</si>
  <si>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</si>
  <si>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</si>
  <si>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</si>
  <si>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</si>
  <si>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</si>
  <si>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</si>
  <si>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</si>
  <si>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</si>
  <si>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</si>
  <si>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</si>
  <si>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</si>
  <si>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</si>
  <si>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</si>
  <si>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</si>
  <si>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</si>
  <si>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</si>
  <si>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</si>
  <si>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</si>
  <si>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</si>
  <si>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</si>
  <si>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</si>
  <si>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</si>
  <si>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</si>
  <si>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</si>
  <si>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</si>
  <si>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</si>
  <si>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</si>
  <si>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</si>
  <si>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</si>
  <si>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</si>
  <si>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</si>
  <si>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</si>
  <si>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</si>
  <si>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</si>
  <si>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</si>
  <si>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</si>
  <si>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</si>
  <si>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</si>
  <si>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</si>
  <si>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</si>
  <si>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</si>
  <si>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</si>
  <si>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</si>
  <si>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</si>
  <si>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</si>
  <si>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</si>
  <si>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</si>
  <si>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</si>
  <si>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</si>
  <si>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</si>
  <si>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</si>
  <si>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</si>
  <si>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</si>
  <si>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</si>
  <si>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</si>
  <si>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</si>
  <si>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</si>
  <si>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</si>
  <si>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</si>
  <si>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</si>
  <si>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</si>
  <si>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</si>
  <si>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</si>
  <si>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</si>
  <si>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</si>
  <si>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</si>
  <si>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</si>
  <si>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</si>
  <si>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</si>
  <si>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</si>
  <si>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</si>
  <si>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</si>
  <si>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</si>
  <si>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</si>
  <si>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</si>
  <si>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</si>
  <si>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</si>
  <si>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</si>
  <si>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</si>
  <si>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</si>
  <si>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</si>
  <si>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</si>
  <si>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</si>
  <si>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</si>
  <si>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</si>
  <si>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</si>
  <si>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</si>
  <si>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</si>
  <si>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</si>
  <si>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</si>
  <si>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</si>
  <si>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</si>
  <si>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</si>
  <si>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</si>
  <si>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</si>
  <si>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</si>
  <si>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</si>
  <si>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</si>
  <si>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</si>
  <si>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</si>
  <si>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</si>
  <si>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</si>
  <si>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</si>
  <si>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</si>
  <si>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</si>
  <si>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</si>
  <si>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</si>
  <si>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</si>
  <si>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</si>
  <si>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</si>
  <si>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</si>
  <si>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</si>
  <si>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</si>
  <si>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</si>
  <si>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</si>
  <si>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</si>
  <si>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</si>
  <si>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</si>
  <si>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</si>
  <si>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</si>
  <si>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</si>
  <si>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</si>
  <si>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</si>
  <si>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</si>
  <si>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</si>
  <si>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</si>
  <si>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</si>
  <si>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</si>
  <si>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</si>
  <si>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</si>
  <si>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</si>
  <si>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</si>
  <si>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</si>
  <si>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</si>
  <si>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</si>
  <si>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</si>
  <si>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</si>
  <si>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</si>
  <si>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</si>
  <si>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</si>
  <si>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</si>
  <si>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</si>
  <si>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</si>
  <si>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</si>
  <si>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</si>
  <si>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</si>
  <si>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</si>
  <si>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</si>
  <si>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</si>
  <si>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</si>
  <si>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</si>
  <si>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</si>
  <si>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</si>
  <si>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</si>
  <si>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</si>
  <si>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</si>
  <si>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</si>
  <si>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</si>
  <si>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</si>
  <si>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</si>
  <si>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</si>
  <si>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</si>
  <si>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</si>
  <si>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</si>
  <si>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</si>
  <si>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</si>
  <si>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</si>
  <si>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</si>
  <si>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</si>
  <si>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</si>
  <si>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</si>
  <si>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</si>
  <si>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</si>
  <si>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</si>
  <si>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</si>
  <si>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</si>
  <si>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</si>
  <si>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</si>
  <si>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</si>
  <si>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</si>
  <si>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</si>
  <si>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</si>
  <si>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</si>
  <si>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</si>
  <si>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</si>
  <si>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</si>
  <si>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</si>
  <si>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</si>
  <si>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</si>
  <si>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</si>
  <si>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</si>
  <si>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</si>
  <si>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</si>
  <si>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</si>
  <si>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</si>
  <si>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</si>
  <si>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</si>
  <si>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</si>
  <si>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</si>
  <si>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</si>
  <si>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</si>
  <si>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</si>
  <si>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</si>
  <si>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</si>
  <si>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</si>
  <si>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</si>
  <si>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</si>
  <si>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</si>
  <si>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</si>
  <si>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</si>
  <si>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</si>
  <si>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</si>
  <si>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</si>
  <si>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</si>
  <si>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</si>
  <si>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</si>
  <si>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</si>
  <si>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</si>
  <si>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</si>
  <si>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</si>
  <si>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</si>
  <si>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</si>
  <si>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</si>
  <si>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</si>
  <si>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</si>
  <si>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</si>
  <si>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</si>
  <si>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</si>
  <si>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</si>
  <si>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</si>
  <si>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</si>
  <si>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</si>
  <si>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</si>
  <si>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</si>
  <si>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</si>
  <si>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</si>
  <si>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</si>
  <si>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</si>
  <si>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</si>
  <si>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</si>
  <si>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</si>
  <si>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</si>
  <si>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</si>
  <si>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</si>
  <si>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</si>
  <si>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</si>
  <si>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</si>
  <si>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</si>
  <si>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</si>
  <si>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</si>
  <si>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</si>
  <si>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</si>
  <si>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</si>
  <si>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</si>
  <si>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</si>
  <si>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</si>
  <si>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</si>
  <si>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</si>
  <si>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</si>
  <si>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</si>
  <si>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</si>
  <si>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</si>
  <si>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</si>
  <si>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</si>
  <si>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</si>
  <si>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</si>
  <si>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</si>
  <si>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</si>
  <si>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</si>
  <si>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</si>
  <si>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</si>
  <si>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</si>
  <si>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</si>
  <si>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</si>
  <si>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</si>
  <si>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</si>
  <si>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</si>
  <si>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</si>
  <si>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</si>
  <si>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</si>
  <si>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</si>
  <si>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</si>
  <si>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</si>
  <si>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</si>
  <si>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</si>
  <si>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</si>
  <si>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</si>
  <si>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</si>
  <si>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</si>
  <si>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</si>
  <si>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</si>
  <si>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</si>
  <si>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</si>
  <si>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</si>
  <si>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</si>
  <si>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</si>
  <si>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</si>
  <si>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</si>
  <si>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</si>
  <si>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</si>
  <si>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</si>
  <si>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</si>
  <si>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</si>
  <si>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</si>
  <si>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</si>
  <si>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</si>
  <si>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</si>
  <si>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</si>
  <si>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</si>
  <si>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</si>
  <si>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</si>
  <si>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</si>
  <si>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</si>
  <si>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</si>
  <si>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</si>
  <si>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</si>
  <si>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</si>
  <si>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</si>
  <si>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</si>
  <si>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</si>
  <si>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</si>
  <si>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</si>
  <si>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</si>
  <si>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</si>
  <si>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</si>
  <si>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</si>
  <si>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</si>
  <si>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</si>
  <si>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</si>
  <si>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</si>
  <si>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</si>
  <si>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</si>
  <si>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</si>
  <si>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</si>
  <si>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</si>
  <si>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</si>
  <si>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</si>
  <si>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</si>
  <si>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</si>
  <si>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</si>
  <si>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</si>
  <si>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</si>
  <si>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</si>
  <si>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</si>
  <si>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</si>
  <si>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</si>
  <si>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</si>
  <si>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</si>
  <si>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</si>
  <si>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</si>
  <si>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</si>
  <si>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</si>
  <si>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</si>
  <si>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</si>
  <si>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</si>
  <si>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</si>
  <si>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</si>
  <si>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</si>
  <si>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</si>
  <si>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</si>
  <si>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</si>
  <si>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</si>
  <si>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</si>
  <si>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</si>
  <si>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</si>
  <si>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</si>
  <si>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</si>
  <si>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</si>
  <si>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</si>
  <si>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</si>
  <si>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</si>
  <si>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</si>
  <si>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</si>
  <si>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</si>
  <si>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</si>
  <si>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</si>
  <si>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</si>
  <si>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</si>
  <si>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</si>
  <si>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</si>
  <si>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</si>
  <si>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</si>
  <si>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</si>
  <si>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</si>
  <si>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</si>
  <si>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</si>
  <si>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</si>
  <si>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</si>
  <si>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</si>
  <si>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</si>
  <si>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</si>
  <si>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</si>
  <si>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</si>
  <si>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</si>
  <si>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</si>
  <si>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</si>
  <si>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</si>
  <si>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</si>
  <si>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</si>
  <si>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</si>
  <si>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</si>
  <si>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</si>
  <si>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</si>
  <si>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</si>
  <si>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</si>
  <si>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</si>
  <si>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</si>
  <si>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</si>
  <si>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</si>
  <si>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</si>
  <si>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</si>
  <si>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</si>
  <si>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</si>
  <si>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</si>
  <si>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</si>
  <si>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</si>
  <si>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</si>
  <si>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</si>
  <si>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</si>
  <si>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</si>
  <si>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</si>
  <si>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</si>
  <si>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</si>
  <si>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</si>
  <si>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</si>
  <si>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</si>
  <si>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</si>
  <si>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</si>
  <si>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</si>
  <si>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</si>
  <si>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</si>
  <si>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</si>
  <si>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</si>
  <si>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</si>
  <si>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</si>
  <si>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</si>
  <si>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</si>
  <si>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</si>
  <si>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</si>
  <si>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</si>
  <si>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</si>
  <si>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</si>
  <si>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</si>
  <si>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</si>
  <si>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</si>
  <si>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</si>
  <si>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</si>
  <si>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</si>
  <si>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</si>
  <si>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</si>
  <si>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</si>
  <si>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</si>
  <si>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</si>
  <si>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</si>
  <si>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</si>
  <si>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</si>
  <si>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</si>
  <si>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</si>
  <si>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</si>
  <si>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</si>
  <si>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</si>
  <si>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</si>
  <si>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</si>
  <si>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</si>
  <si>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</si>
  <si>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</si>
  <si>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</si>
  <si>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</si>
  <si>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</si>
  <si>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</si>
  <si>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</si>
  <si>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</si>
  <si>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</si>
  <si>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</si>
  <si>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</si>
  <si>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</si>
  <si>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</si>
  <si>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</si>
  <si>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</si>
  <si>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</si>
  <si>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</si>
  <si>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</si>
  <si>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</si>
  <si>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</si>
  <si>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</si>
  <si>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</si>
  <si>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</si>
  <si>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</si>
  <si>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</si>
  <si>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</si>
  <si>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</si>
  <si>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</si>
  <si>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</si>
  <si>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</si>
  <si>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</si>
  <si>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</si>
  <si>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</si>
  <si>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</si>
  <si>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</si>
  <si>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</si>
  <si>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</si>
  <si>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</si>
  <si>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</si>
  <si>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</si>
  <si>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</si>
  <si>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</si>
  <si>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</si>
  <si>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</si>
  <si>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</si>
  <si>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</si>
  <si>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</si>
  <si>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</si>
  <si>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</si>
  <si>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</si>
  <si>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</si>
  <si>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</si>
  <si>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</si>
  <si>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</si>
  <si>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</si>
  <si>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</si>
  <si>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</si>
  <si>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</si>
  <si>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</si>
  <si>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</si>
  <si>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</si>
  <si>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</si>
  <si>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</si>
  <si>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</si>
  <si>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</si>
  <si>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</si>
  <si>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</si>
  <si>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</si>
  <si>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</si>
  <si>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</si>
  <si>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</si>
  <si>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</si>
  <si>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</si>
  <si>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</si>
  <si>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</si>
  <si>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</si>
  <si>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</si>
  <si>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</si>
  <si>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</si>
  <si>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</si>
  <si>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</si>
  <si>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</si>
  <si>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</si>
  <si>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</si>
  <si>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</si>
  <si>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</si>
  <si>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</si>
  <si>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</si>
  <si>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</si>
  <si>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</si>
  <si>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</si>
  <si>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</si>
  <si>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</si>
  <si>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</si>
  <si>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</si>
  <si>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</si>
  <si>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</si>
  <si>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</si>
  <si>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</si>
  <si>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</si>
  <si>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</si>
  <si>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</si>
  <si>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</si>
  <si>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</si>
  <si>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</si>
  <si>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</si>
  <si>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</si>
  <si>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</si>
  <si>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</si>
  <si>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</si>
  <si>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</si>
  <si>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</si>
  <si>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</si>
  <si>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</si>
  <si>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</si>
  <si>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</si>
  <si>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</si>
  <si>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</si>
  <si>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</si>
  <si>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</si>
  <si>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</si>
  <si>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</si>
  <si>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</si>
  <si>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</si>
  <si>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</si>
  <si>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</si>
  <si>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</si>
  <si>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</si>
  <si>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</si>
  <si>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</si>
  <si>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</si>
  <si>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</si>
  <si>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</si>
  <si>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</si>
  <si>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</si>
  <si>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</si>
  <si>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</si>
  <si>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</si>
  <si>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</si>
  <si>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</si>
  <si>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</si>
  <si>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</si>
  <si>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</si>
  <si>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</si>
  <si>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</si>
  <si>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</si>
  <si>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</si>
  <si>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</si>
  <si>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</si>
  <si>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</si>
  <si>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</si>
  <si>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</si>
  <si>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</si>
  <si>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</si>
  <si>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</si>
  <si>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</si>
  <si>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</si>
  <si>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</si>
  <si>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</si>
  <si>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</si>
  <si>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</si>
  <si>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</si>
  <si>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</si>
  <si>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</si>
  <si>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</si>
  <si>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</si>
  <si>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</si>
  <si>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</si>
  <si>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</si>
  <si>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</si>
  <si>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</si>
  <si>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</si>
  <si>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</si>
  <si>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</si>
  <si>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</si>
  <si>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</si>
  <si>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</si>
  <si>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</si>
  <si>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</si>
  <si>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</si>
  <si>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</si>
  <si>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</si>
  <si>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</si>
  <si>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</si>
  <si>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</si>
  <si>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</si>
  <si>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</si>
  <si>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</si>
  <si>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</si>
  <si>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</si>
  <si>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</si>
  <si>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</si>
  <si>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</si>
  <si>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</si>
  <si>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</si>
  <si>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</si>
  <si>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</si>
  <si>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</si>
  <si>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</si>
  <si>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</si>
  <si>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</si>
  <si>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</si>
  <si>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</si>
  <si>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</si>
  <si>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</si>
  <si>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</si>
  <si>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</si>
  <si>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</si>
  <si>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</si>
  <si>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</si>
  <si>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</si>
  <si>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</si>
  <si>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</si>
  <si>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</si>
  <si>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</si>
  <si>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</si>
  <si>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</si>
  <si>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</si>
  <si>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</si>
  <si>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</si>
  <si>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</si>
  <si>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</si>
  <si>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</si>
  <si>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</si>
  <si>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</si>
  <si>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</si>
  <si>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</si>
  <si>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</si>
  <si>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</si>
  <si>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</si>
  <si>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</si>
  <si>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</si>
  <si>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</si>
  <si>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</si>
  <si>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</si>
  <si>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</si>
  <si>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</si>
  <si>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</si>
  <si>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</si>
  <si>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</si>
  <si>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</si>
  <si>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</si>
  <si>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</si>
  <si>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</si>
  <si>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</si>
  <si>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</si>
  <si>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</si>
  <si>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</si>
  <si>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</si>
  <si>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</si>
  <si>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</si>
  <si>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</si>
  <si>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</si>
  <si>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</si>
  <si>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</si>
  <si>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</si>
  <si>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</si>
  <si>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</si>
  <si>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</si>
  <si>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</si>
  <si>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</si>
  <si>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</si>
  <si>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</si>
  <si>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</si>
  <si>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</si>
  <si>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</si>
  <si>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</si>
  <si>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</si>
  <si>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</si>
  <si>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</si>
  <si>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</si>
  <si>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</si>
  <si>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</si>
  <si>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</si>
  <si>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</si>
  <si>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</si>
  <si>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</si>
  <si>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</si>
  <si>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</si>
  <si>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</si>
  <si>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</si>
  <si>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</si>
  <si>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</si>
  <si>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</si>
  <si>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</si>
  <si>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</si>
  <si>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</si>
  <si>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</si>
  <si>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</si>
  <si>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</si>
  <si>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</si>
  <si>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</si>
  <si>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</si>
  <si>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</si>
  <si>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</si>
  <si>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</si>
  <si>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</si>
  <si>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</si>
  <si>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</si>
  <si>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</si>
  <si>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</si>
  <si>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</si>
  <si>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</si>
  <si>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</si>
  <si>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</si>
  <si>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</si>
  <si>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</si>
  <si>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</si>
  <si>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</si>
  <si>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</si>
  <si>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</si>
  <si>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</si>
  <si>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</si>
  <si>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</si>
  <si>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</si>
  <si>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</si>
  <si>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</si>
  <si>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</si>
  <si>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</si>
  <si>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</si>
  <si>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</si>
  <si>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</si>
  <si>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</si>
  <si>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</si>
  <si>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</si>
  <si>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</si>
  <si>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</si>
  <si>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</si>
  <si>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</si>
  <si>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</si>
  <si>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</si>
  <si>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</si>
  <si>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</si>
  <si>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</si>
  <si>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</si>
  <si>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</si>
  <si>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</si>
  <si>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</si>
  <si>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</si>
  <si>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</si>
  <si>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</si>
  <si>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</si>
  <si>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</si>
  <si>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</si>
  <si>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</si>
  <si>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</si>
  <si>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</si>
  <si>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</si>
  <si>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</si>
  <si>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</si>
  <si>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</si>
  <si>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</si>
  <si>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</si>
  <si>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</si>
  <si>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</si>
  <si>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</si>
  <si>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</si>
  <si>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</si>
  <si>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</si>
  <si>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</si>
  <si>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</si>
  <si>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</si>
  <si>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</si>
  <si>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</si>
  <si>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</si>
  <si>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</si>
  <si>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</si>
  <si>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</si>
  <si>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</si>
  <si>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</si>
  <si>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</si>
  <si>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</si>
  <si>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</si>
  <si>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</si>
  <si>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</si>
  <si>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</si>
  <si>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</si>
  <si>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</si>
  <si>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</si>
  <si>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</si>
  <si>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</si>
  <si>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</si>
  <si>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</si>
  <si>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</si>
  <si>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</si>
  <si>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</si>
  <si>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</si>
  <si>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</si>
  <si>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</si>
  <si>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</si>
  <si>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</si>
  <si>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</si>
  <si>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</si>
  <si>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</si>
  <si>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</si>
  <si>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</si>
  <si>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</si>
  <si>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</si>
  <si>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</si>
  <si>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</si>
  <si>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</si>
  <si>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</si>
  <si>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</si>
  <si>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</si>
  <si>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</si>
  <si>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</si>
  <si>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</si>
  <si>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</si>
  <si>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</si>
  <si>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</si>
  <si>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</si>
  <si>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</si>
  <si>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</si>
  <si>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</si>
  <si>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</si>
  <si>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</si>
  <si>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</si>
  <si>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</si>
  <si>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</si>
  <si>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</si>
  <si>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</si>
  <si>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</si>
  <si>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</si>
  <si>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</si>
  <si>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</si>
  <si>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</si>
  <si>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</si>
  <si>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</si>
  <si>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</si>
  <si>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</si>
  <si>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</si>
  <si>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</si>
  <si>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</si>
  <si>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</si>
  <si>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</si>
  <si>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</si>
  <si>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</si>
  <si>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</si>
  <si>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</si>
  <si>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</si>
  <si>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</si>
  <si>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</si>
  <si>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</si>
  <si>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</si>
  <si>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</si>
  <si>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</si>
  <si>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</si>
  <si>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</si>
  <si>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</si>
  <si>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</si>
  <si>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</si>
  <si>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</si>
  <si>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</si>
  <si>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</si>
  <si>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</si>
  <si>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</si>
  <si>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</si>
  <si>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</si>
  <si>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</si>
  <si>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</si>
  <si>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</si>
  <si>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</si>
  <si>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</si>
  <si>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</si>
  <si>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</si>
  <si>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</si>
  <si>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</si>
  <si>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</si>
  <si>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</si>
  <si>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</si>
  <si>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</si>
  <si>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</si>
  <si>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</si>
  <si>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</si>
  <si>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</si>
  <si>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</si>
  <si>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</si>
  <si>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</si>
  <si>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</si>
  <si>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</si>
  <si>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</si>
  <si>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</si>
  <si>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</si>
  <si>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</si>
  <si>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</si>
  <si>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</si>
  <si>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</si>
  <si>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</si>
  <si>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</si>
  <si>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</si>
  <si>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</si>
  <si>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</si>
  <si>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</si>
  <si>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</si>
  <si>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</si>
  <si>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</si>
  <si>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</si>
  <si>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</si>
  <si>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</si>
  <si>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</si>
  <si>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</si>
  <si>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</si>
  <si>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</si>
  <si>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</si>
  <si>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</si>
  <si>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</si>
  <si>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</si>
  <si>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</si>
  <si>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</si>
  <si>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</si>
  <si>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</si>
  <si>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</si>
  <si>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</si>
  <si>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</si>
  <si>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</si>
  <si>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</si>
  <si>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</si>
  <si>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</si>
  <si>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</si>
  <si>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</si>
  <si>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</si>
  <si>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</si>
  <si>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</si>
  <si>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</si>
  <si>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</si>
  <si>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</si>
  <si>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</si>
  <si>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</si>
  <si>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</si>
  <si>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</si>
  <si>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</si>
  <si>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</si>
  <si>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</si>
  <si>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</si>
  <si>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</si>
  <si>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</si>
  <si>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</si>
  <si>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</si>
  <si>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</si>
  <si>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</si>
  <si>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</si>
  <si>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</si>
  <si>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</si>
  <si>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</si>
  <si>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</si>
  <si>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</si>
  <si>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</si>
  <si>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</si>
  <si>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</si>
  <si>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</si>
  <si>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</si>
  <si>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</si>
  <si>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</si>
  <si>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</si>
  <si>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</si>
  <si>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</si>
  <si>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</si>
  <si>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</si>
  <si>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</si>
  <si>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</si>
  <si>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</si>
  <si>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</si>
  <si>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</si>
  <si>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</si>
  <si>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</si>
  <si>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</si>
  <si>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</si>
  <si>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</si>
  <si>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</si>
  <si>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</si>
  <si>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</si>
  <si>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</si>
  <si>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</si>
  <si>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</si>
  <si>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</si>
  <si>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</si>
  <si>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</si>
  <si>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</si>
  <si>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</si>
  <si>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</si>
  <si>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</si>
  <si>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 xml:space="preserve">NO PCM </t>
  </si>
  <si>
    <t>Site located inside Armaco need access permission and requested</t>
  </si>
  <si>
    <t>PCM-20251029-00000965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</si>
  <si>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</si>
  <si>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</si>
  <si>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</si>
  <si>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</si>
  <si>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</si>
  <si>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</si>
  <si>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</si>
  <si>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</si>
  <si>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</si>
  <si>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</si>
  <si>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</si>
  <si>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</si>
  <si>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</si>
  <si>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</si>
  <si>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</si>
  <si>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</si>
  <si>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</si>
  <si>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</si>
  <si>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</si>
  <si>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</si>
  <si>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</si>
  <si>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</si>
  <si>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</si>
  <si>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</si>
  <si>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</si>
  <si>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</si>
  <si>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</si>
  <si>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</si>
  <si>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</si>
  <si>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</si>
  <si>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</si>
  <si>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</si>
  <si>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</si>
  <si>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</si>
  <si>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</si>
  <si>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</si>
  <si>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</si>
  <si>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</si>
  <si>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</si>
  <si>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</si>
  <si>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</si>
  <si>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</si>
  <si>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</si>
  <si>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</si>
  <si>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</si>
  <si>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</si>
  <si>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</si>
  <si>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</si>
  <si>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</si>
  <si>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</si>
  <si>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</si>
  <si>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</si>
  <si>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</si>
  <si>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</si>
  <si>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</si>
  <si>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</si>
  <si>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</si>
  <si>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</si>
  <si>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</si>
  <si>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</si>
  <si>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</si>
  <si>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</si>
  <si>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</si>
  <si>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</si>
  <si>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</si>
  <si>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</si>
  <si>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</si>
  <si>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</si>
  <si>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</si>
  <si>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</si>
  <si>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</si>
  <si>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</si>
  <si>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</si>
  <si>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</si>
  <si>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</si>
  <si>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</si>
  <si>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</si>
  <si>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</si>
  <si>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</si>
  <si>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</si>
  <si>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</si>
  <si>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</si>
  <si>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</si>
  <si>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</si>
  <si>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</si>
  <si>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</si>
  <si>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</si>
  <si>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No PCM</t>
  </si>
  <si>
    <t>SCECO team disconnected power due to pending billing issue</t>
  </si>
  <si>
    <t>EM team on the way need 120 Min</t>
  </si>
  <si>
    <t>PCM-20251029-00000927</t>
  </si>
  <si>
    <t xml:space="preserve">EM team in the way to hub site MDAS0777 </t>
  </si>
  <si>
    <t>PCM-20251029-00000936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</si>
  <si>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</si>
  <si>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</si>
  <si>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</si>
  <si>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</si>
  <si>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</si>
  <si>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</si>
  <si>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</si>
  <si>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need 10 min </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</si>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</sst>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1" totalsRowShown="0" headerRowDxfId="174" dataDxfId="173" headerRowBorderDxfId="171" tableBorderDxfId="172" totalsRowBorderDxfId="170">
  <autoFilter ref="A1:L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8" totalsRowShown="0" headerRowDxfId="48" dataDxfId="47" headerRowBorderDxfId="45" tableBorderDxfId="46" totalsRowBorderDxfId="44">
  <autoFilter ref="A1:L17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1"/>
  <sheetViews>
    <sheetView tabSelected="1" workbookViewId="0">
      <selection activeCell="A11" sqref="A11"/>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296.50551215277665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5.3185763885267079E-2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5.0593171297805384E-2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2.5454282404098194E-2</v>
      </c>
      <c r="H5" s="136">
        <v>45959.420844907407</v>
      </c>
      <c r="I5" s="134" t="str">
        <f>IFERROR(VLOOKUP(D5,DB!A:F,6,0),"")</f>
        <v>SCECO</v>
      </c>
      <c r="J5" s="134" t="str">
        <f>IFERROR(VLOOKUP(D5,DB!A:G,7,0),"")</f>
        <v>Dead</v>
      </c>
      <c r="K5" s="138" t="s">
        <v>39025</v>
      </c>
      <c r="L5" s="139" t="str">
        <f>IFERROR(VLOOKUP(D5,DB!A:I,9,0),"")</f>
        <v>Latis</v>
      </c>
    </row>
    <row r="6" spans="1:15" ht="15" customHeight="1">
      <c r="A6" s="133"/>
      <c r="B6" s="134" t="str">
        <f>IFERROR(VLOOKUP(D6,DB!A:K,11,0),"")</f>
        <v/>
      </c>
      <c r="C6" s="134"/>
      <c r="D6" s="134"/>
      <c r="E6" s="135"/>
      <c r="F6" s="136"/>
      <c r="G6" s="137">
        <f ca="1">IFERROR(NOW()-F6,"")</f>
        <v>45959.453938078703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45959.453938078703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45959.453938078703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45959.453938078703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45959.453938078703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45959.453938078703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45959.453938078703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45959.453938078703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45959.453938078703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45959.453938078703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45959.453938078703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45959.453938078703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45959.453938078703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45959.453938078703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45959.453938078703</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45959.453938078703</v>
      </c>
      <c r="H21" s="148"/>
      <c r="I21" s="146" t="str">
        <f>IFERROR(VLOOKUP(D21,DB!A:F,6,0),"")</f>
        <v/>
      </c>
      <c r="J21" s="146" t="str">
        <f>IFERROR(VLOOKUP(D21,DB!A:G,7,0),"")</f>
        <v/>
      </c>
      <c r="K21" s="150"/>
      <c r="L21" s="151" t="str">
        <f>IFERROR(VLOOKUP(D21,DB!A:I,9,0),"")</f>
        <v/>
      </c>
    </row>
  </sheetData>
  <customSheetViews>
    <customSheetView guid="{F6042A99-DD27-4453-835D-0834D95730CC}" filter="1" showAutoFilter="1">
      <pageMargins left="0" right="0" top="0" bottom="0" header="0" footer="0"/>
      <autoFilter ref="B1:M1" xr:uid="{EF30D521-32A4-4593-858B-3FAA0C01E8BB}"/>
    </customSheetView>
  </customSheetViews>
  <dataValidations count="2">
    <dataValidation allowBlank="1" showInputMessage="1" showErrorMessage="1" sqref="E1" xr:uid="{5DBA255D-CDD9-49FB-AD3C-AF70AB4EE696}"/>
    <dataValidation type="list" allowBlank="1" showInputMessage="1" showErrorMessage="1" sqref="E2:E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39024</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134.45410011574131</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39024</v>
      </c>
      <c r="F4" s="115">
        <v>45958.742083333331</v>
      </c>
      <c r="G4" s="116">
        <f ca="1">IFERROR(NOW()-F4,"-")</f>
        <v>0.71185474537196569</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19654</v>
      </c>
      <c r="E5" s="114" t="s">
        <v>39021</v>
      </c>
      <c r="F5" s="115">
        <v>45959.34516203704</v>
      </c>
      <c r="G5" s="116">
        <f ca="1">IFERROR(NOW()-F5,"-")</f>
        <v>0.10877604166307719</v>
      </c>
      <c r="H5" s="115">
        <v>45959.340300925927</v>
      </c>
      <c r="I5" s="18" t="str">
        <f>IFERROR(VLOOKUP(D5,DB!A:F,6,0),"")</f>
        <v>SCECO</v>
      </c>
      <c r="J5" s="18" t="str">
        <f>IFERROR(VLOOKUP(D5,DB!A:G,7,0),"")</f>
        <v>Dead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45959.453938078703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45959.453938078703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45959.453938078703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45959.453938078703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45959.453938078703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45959.453938078703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45959.453938078703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45959.453938078703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45959.453938078703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45959.453938078703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45959.453938078703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45959.453938078703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45959.453938078703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45959.453938078703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45959.453938078703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45959.453938078703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45959.453938078703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45959.453938078703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45959.453938078703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45959.453938078703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45959.453938078703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45959.453938078703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45959.453938078703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45959.453938078703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45959.453938078703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45959.453938078703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45959.453938078703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45959.453938078703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45959.453938078703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45959.453938078703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45959.453938078703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45959.453938078703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45959.453938078703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45959.453938078703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45959.453938078703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45959.453938078703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45959.453938078703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45959.453938078703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45959.453938078703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45959.453938078703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45959.453938078703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45959.453938078703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45959.453938078703</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45959.453938078703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45959.453938078703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45959.453938078703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45959.453938078703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45959.453938078703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45959.453938078703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45959.453938078703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45959.453938078703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45959.453938078703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45959.453938078703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45959.453938078703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45959.453938078703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45959.453938078703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45959.453938078703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45959.453938078703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45959.453938078703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45959.453938078703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45959.453938078703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45959.453938078703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45959.453938078703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45959.453938078703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45959.453938078703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45959.453938078703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45959.453938078703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45959.453938078703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45959.453938078703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45959.453938078703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45959.453938078703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45959.453938078703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45959.453938078703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45959.453938078703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45959.453938078703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45959.453938078703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45959.453938078703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45959.453938078703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45959.453938078703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45959.453938078703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45959.453938078703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45959.453938078703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45959.453938078703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45959.453938078703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45959.453938078703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45959.453938078703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45959.453938078703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45959.453938078703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45959.453938078703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45959.453938078703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45959.453938078703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45959.453938078703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45959.453938078703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45959.453938078703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45959.453938078703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45959.453938078703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45959.453938078703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45959.453938078703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45959.453938078703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45959.453938078703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45959.453938078703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45959.453938078703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45959.453938078703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45959.453938078703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45959.453938078703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45959.453938078703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45959.453938078703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45959.453938078703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45959.453938078703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45959.453938078703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45959.453938078703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45959.453938078703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45959.453938078703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45959.453938078703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45959.453938078703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45959.453938078703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45959.453938078703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45959.453938078703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45959.453938078703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45959.453938078703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45959.453938078703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45959.453938078703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45959.453938078703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45959.453938078703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45959.453938078703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45959.453938078703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45959.453938078703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45959.453938078703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45959.453938078703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45959.453938078703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45959.453938078703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45959.453938078703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45959.453938078703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45959.453938078703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45959.453938078703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45959.453938078703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45959.453938078703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45959.453938078703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45959.453938078703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45959.453938078703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45959.453938078703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45959.453938078703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45959.453938078703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45959.453938078703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45959.453938078703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45959.453938078703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45959.453938078703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45959.453938078703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45959.453938078703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45959.453938078703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45959.453938078703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45959.453938078703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45959.453938078703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45959.453938078703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45959.453938078703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45959.453938078703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45959.453938078703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45959.453938078703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45959.453938078703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45959.453938078703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45959.453938078703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45959.453938078703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45959.453938078703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45959.453938078703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45959.453938078703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45959.453938078703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45959.453938078703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45959.453938078703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45959.453938078703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45959.453938078703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45959.453938078703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45959.453938078703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45959.453938078703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45959.453938078703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45959.453938078703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45959.453938078703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45959.453938078703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45959.453938078703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45959.453938078703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45959.453938078703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45959.453938078703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45959.453938078703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45959.453938078703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45959.453938078703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45959.453938078703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45959.453938078703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45959.453938078703</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45959.453938078703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45959.453938078703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45959.453938078703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45959.453938078703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45959.453938078703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45959.453938078703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45959.453938078703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45959.453938078703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45959.453938078703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45959.453938078703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45959.453938078703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45959.453938078703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45959.453938078703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45959.453938078703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45959.453938078703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45959.453938078703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45959.453938078703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45959.453938078703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45959.453938078703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45959.453938078703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45959.453938078703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45959.453938078703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45959.453938078703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45959.453938078703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45959.453938078703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45959.453938078703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45959.453938078703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45959.453938078703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45959.453938078703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45959.453938078703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45959.453938078703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45959.453938078703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45959.453938078703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45959.453938078703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45959.453938078703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45959.453938078703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45959.453938078703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45959.453938078703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45959.453938078703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45959.453938078703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45959.453938078703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45959.453938078703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45959.453938078703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45959.453938078703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45959.453938078703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45959.453938078703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45959.453938078703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45959.453938078703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45959.453938078703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45959.453938078703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45959.453938078703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45959.453938078703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45959.453938078703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45959.453938078703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45959.453938078703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45959.453938078703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45959.453938078703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45959.453938078703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45959.453938078703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45959.453938078703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45959.453938078703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45959.453938078703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45959.453938078703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45959.453938078703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45959.453938078703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45959.453938078703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45959.453938078703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45959.453938078703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45959.453938078703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45959.453938078703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45959.453938078703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45959.453938078703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45959.453938078703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45959.453938078703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45959.453938078703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45959.453938078703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45959.453938078703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45959.453938078703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45959.453938078703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45959.453938078703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45959.453938078703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45959.453938078703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45959.453938078703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45959.453938078703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45959.453938078703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45959.453938078703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45959.453938078703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45959.453938078703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45959.453938078703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45959.453938078703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45959.453938078703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45959.453938078703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45959.453938078703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45959.453938078703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45959.453938078703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45959.453938078703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45959.453938078703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45959.453938078703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45959.453938078703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45959.453938078703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45959.453938078703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45959.453938078703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45959.453938078703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45959.453938078703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45959.453938078703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45959.453938078703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45959.453938078703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45959.453938078703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45959.453938078703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45959.453938078703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45959.453938078703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45959.453938078703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45959.453938078703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45959.453938078703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45959.453938078703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45959.453938078703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45959.453938078703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45959.453938078703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45959.453938078703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45959.453938078703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45959.453938078703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45959.453938078703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45959.453938078703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45959.453938078703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45959.453938078703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45959.453938078703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45959.453938078703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45959.453938078703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45959.453938078703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45959.453938078703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45959.453938078703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45959.453938078703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45959.453938078703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45959.453938078703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45959.453938078703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45959.453938078703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45959.453938078703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45959.453938078703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45959.453938078703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45959.453938078703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45959.453938078703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45959.453938078703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45959.453938078703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45959.453938078703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45959.453938078703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45959.453938078703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45959.453938078703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45959.453938078703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45959.453938078703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45959.453938078703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45959.453938078703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45959.453938078703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45959.453938078703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45959.453938078703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45959.453938078703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45959.453938078703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45959.453938078703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45959.453938078703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45959.453938078703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45959.453938078703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45959.453938078703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45959.453938078703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45959.453938078703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45959.453938078703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45959.453938078703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45959.453938078703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45959.453938078703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45959.453938078703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45959.453938078703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45959.453938078703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45959.453938078703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45959.453938078703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45959.453938078703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45959.453938078703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45959.453938078703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45959.453938078703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45959.453938078703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45959.453938078703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45959.453938078703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45959.453938078703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45959.453938078703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45959.453938078703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45959.453938078703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45959.453938078703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45959.453938078703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45959.453938078703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45959.453938078703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45959.453938078703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45959.453938078703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45959.453938078703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45959.453938078703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45959.453938078703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45959.453938078703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45959.453938078703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45959.453938078703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45959.453938078703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45959.453938078703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45959.453938078703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45959.453938078703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45959.453938078703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45959.453938078703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45959.453938078703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45959.453938078703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45959.453938078703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45959.453938078703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45959.453938078703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45959.453938078703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45959.453938078703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45959.453938078703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45959.453938078703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45959.453938078703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45959.453938078703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45959.453938078703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45959.453938078703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45959.453938078703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45959.453938078703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45959.453938078703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45959.453938078703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45959.453938078703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45959.453938078703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45959.453938078703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45959.453938078703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45959.453938078703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45959.453938078703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45959.453938078703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45959.453938078703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45959.453938078703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45959.453938078703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45959.453938078703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45959.453938078703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45959.453938078703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45959.453938078703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45959.453938078703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45959.453938078703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45959.453938078703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45959.453938078703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45959.453938078703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45959.453938078703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45959.453938078703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45959.453938078703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45959.453938078703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45959.453938078703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45959.453938078703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45959.453938078703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45959.453938078703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45959.453938078703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45959.453938078703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45959.453938078703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45959.453938078703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45959.453938078703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45959.453938078703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45959.453938078703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45959.453938078703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45959.453938078703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45959.453938078703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45959.453938078703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45959.453938078703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45959.453938078703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45959.453938078703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45959.453938078703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45959.453938078703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45959.453938078703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45959.453938078703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45959.453938078703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45959.453938078703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45959.453938078703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45959.453938078703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45959.453938078703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45959.453938078703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45959.453938078703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45959.453938078703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45959.453938078703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45959.453938078703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45959.453938078703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45959.453938078703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45959.453938078703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45959.453938078703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45959.453938078703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45959.453938078703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45959.453938078703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45959.453938078703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45959.453938078703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45959.453938078703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45959.453938078703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45959.453938078703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45959.453938078703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45959.453938078703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45959.453938078703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45959.453938078703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45959.453938078703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45959.453938078703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45959.453938078703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45959.453938078703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45959.453938078703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45959.453938078703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45959.453938078703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45959.453938078703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45959.453938078703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45959.453938078703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45959.453938078703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45959.453938078703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45959.453938078703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45959.453938078703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45959.453938078703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45959.453938078703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45959.453938078703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45959.453938078703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45959.453938078703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45959.453938078703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45959.453938078703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45959.453938078703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45959.453938078703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45959.453938078703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45959.453938078703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45959.453938078703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45959.453938078703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45959.453938078703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45959.453938078703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45959.453938078703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45959.453938078703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45959.453938078703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45959.453938078703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45959.453938078703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45959.453938078703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45959.453938078703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45959.453938078703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45959.453938078703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45959.453938078703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45959.453938078703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45959.453938078703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45959.453938078703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45959.453938078703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45959.453938078703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45959.453938078703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45959.453938078703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45959.453938078703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45959.453938078703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45959.453938078703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45959.453938078703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45959.453938078703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45959.453938078703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45959.453938078703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45959.453938078703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45959.453938078703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45959.453938078703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45959.453938078703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45959.453938078703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45959.453938078703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45959.453938078703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45959.453938078703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45959.453938078703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45959.453938078703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45959.453938078703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45959.453938078703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45959.453938078703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45959.453938078703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45959.453938078703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45959.453938078703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45959.453938078703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45959.453938078703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45959.453938078703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45959.453938078703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45959.453938078703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45959.453938078703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45959.453938078703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45959.453938078703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45959.453938078703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45959.453938078703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45959.453938078703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45959.453938078703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45959.453938078703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45959.453938078703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45959.453938078703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45959.453938078703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45959.453938078703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45959.453938078703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45959.453938078703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45959.453938078703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45959.453938078703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45959.453938078703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45959.453938078703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45959.453938078703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45959.453938078703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45959.453938078703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45959.453938078703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45959.453938078703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45959.453938078703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45959.453938078703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45959.453938078703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45959.453938078703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45959.453938078703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45959.453938078703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45959.453938078703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45959.453938078703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45959.453938078703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45959.453938078703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45959.453938078703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45959.453938078703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45959.453938078703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45959.453938078703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45959.453938078703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45959.453938078703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45959.453938078703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45959.453938078703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45959.453938078703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45959.453938078703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45959.453938078703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45959.453938078703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45959.453938078703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45959.453938078703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45959.453938078703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45959.453938078703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45959.453938078703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45959.453938078703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45959.453938078703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45959.453938078703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45959.453938078703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45959.453938078703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45959.453938078703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45959.453938078703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45959.453938078703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45959.453938078703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45959.453938078703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45959.453938078703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45959.453938078703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45959.453938078703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45959.453938078703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45959.453938078703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45959.453938078703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45959.453938078703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45959.453938078703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45959.453938078703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45959.453938078703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45959.453938078703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45959.453938078703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45959.453938078703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45959.453938078703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45959.453938078703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45959.453938078703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45959.453938078703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45959.453938078703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45959.453938078703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45959.453938078703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45959.453938078703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45959.453938078703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45959.453938078703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45959.453938078703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45959.453938078703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45959.453938078703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45959.453938078703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45959.453938078703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45959.453938078703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45959.453938078703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45959.453938078703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45959.453938078703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45959.453938078703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45959.453938078703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45959.453938078703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45959.453938078703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45959.453938078703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45959.453938078703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45959.453938078703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45959.453938078703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45959.453938078703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45959.453938078703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45959.453938078703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45959.453938078703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45959.453938078703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45959.453938078703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45959.453938078703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45959.453938078703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45959.453938078703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45959.453938078703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45959.453938078703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45959.453938078703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45959.453938078703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45959.453938078703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45959.453938078703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45959.453938078703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45959.453938078703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45959.453938078703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45959.453938078703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45959.453938078703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45959.453938078703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45959.453938078703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45959.453938078703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45959.453938078703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45959.453938078703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45959.453938078703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45959.453938078703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45959.453938078703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45959.453938078703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45959.453938078703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45959.453938078703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45959.453938078703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45959.453938078703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45959.453938078703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45959.453938078703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45959.453938078703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45959.453938078703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45959.453938078703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45959.453938078703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45959.453938078703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45959.453938078703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45959.453938078703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45959.453938078703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45959.453938078703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45959.453938078703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45959.453938078703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45959.453938078703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45959.453938078703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45959.453938078703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45959.453938078703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45959.453938078703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45959.453938078703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45959.453938078703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45959.453938078703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45959.453938078703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45959.453938078703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45959.453938078703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45959.453938078703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45959.453938078703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45959.453938078703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45959.453938078703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45959.453938078703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45959.453938078703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45959.453938078703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45959.453938078703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45959.453938078703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45959.453938078703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45959.453938078703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45959.453938078703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45959.453938078703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45959.453938078703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45959.453938078703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45959.453938078703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45959.453938078703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45959.453938078703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45959.453938078703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45959.453938078703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45959.453938078703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45959.453938078703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45959.453938078703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45959.453938078703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45959.453938078703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45959.453938078703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45959.453938078703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45959.453938078703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45959.453938078703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45959.453938078703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45959.453938078703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45959.453938078703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45959.453938078703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45959.453938078703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45959.453938078703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45959.453938078703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45959.453938078703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45959.453938078703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45959.453938078703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45959.453938078703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45959.453938078703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45959.453938078703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45959.453938078703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45959.453938078703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45959.453938078703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45959.453938078703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45959.453938078703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45959.453938078703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45959.453938078703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45959.453938078703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45959.453938078703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45959.453938078703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45959.453938078703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45959.453938078703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45959.453938078703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45959.453938078703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45959.453938078703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45959.453938078703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45959.453938078703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45959.453938078703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45959.453938078703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45959.453938078703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45959.453938078703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45959.453938078703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45959.453938078703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45959.453938078703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45959.453938078703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45959.453938078703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45959.453938078703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45959.453938078703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45959.453938078703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45959.453938078703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45959.453938078703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45959.453938078703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45959.453938078703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45959.453938078703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45959.453938078703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45959.453938078703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45959.453938078703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45959.453938078703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45959.453938078703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45959.453938078703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45959.453938078703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45959.453938078703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45959.453938078703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45959.453938078703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45959.453938078703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45959.453938078703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45959.453938078703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45959.453938078703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45959.453938078703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45959.453938078703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45959.453938078703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45959.453938078703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45959.453938078703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45959.453938078703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45959.453938078703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45959.453938078703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45959.453938078703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45959.453938078703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45959.453938078703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45959.453938078703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45959.453938078703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45959.453938078703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45959.453938078703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45959.453938078703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45959.453938078703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45959.453938078703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45959.453938078703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45959.453938078703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45959.453938078703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45959.453938078703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45959.453938078703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45959.453938078703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45959.453938078703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45959.453938078703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45959.453938078703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45959.453938078703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45959.453938078703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45959.453938078703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45959.453938078703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45959.453938078703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45959.453938078703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45959.453938078703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45959.453938078703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45959.453938078703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45959.453938078703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45959.453938078703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45959.453938078703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45959.453938078703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45959.453938078703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45959.453938078703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45959.453938078703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45959.453938078703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45959.453938078703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45959.453938078703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45959.453938078703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45959.453938078703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45959.453938078703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45959.453938078703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45959.453938078703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45959.453938078703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45959.453938078703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45959.453938078703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45959.453938078703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45959.453938078703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45959.453938078703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45959.453938078703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45959.453938078703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45959.453938078703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45959.453938078703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45959.453938078703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45959.453938078703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45959.453938078703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45959.453938078703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45959.453938078703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45959.453938078703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45959.453938078703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45959.453938078703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45959.453938078703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45959.453938078703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45959.453938078703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45959.453938078703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45959.453938078703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45959.453938078703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45959.453938078703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45959.453938078703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45959.453938078703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45959.453938078703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45959.453938078703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45959.453938078703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45959.453938078703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45959.453938078703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45959.453938078703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45959.453938078703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45959.453938078703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45959.453938078703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45959.453938078703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45959.453938078703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45959.453938078703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45959.453938078703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45959.453938078703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45959.453938078703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45959.453938078703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45959.453938078703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45959.453938078703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45959.453938078703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45959.453938078703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45959.453938078703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45959.453938078703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45959.453938078703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45959.453938078703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45959.453938078703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45959.453938078703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45959.453938078703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45959.453938078703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45959.453938078703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45959.453938078703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45959.453938078703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45959.453938078703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45959.453938078703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45959.453938078703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45959.453938078703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45959.453938078703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45959.453938078703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45959.453938078703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45959.453938078703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45959.453938078703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45959.453938078703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45959.453938078703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45959.453938078703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45959.453938078703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45959.453938078703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45959.453938078703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45959.453938078703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45959.453938078703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45959.453938078703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45959.453938078703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45959.453938078703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45959.453938078703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45959.453938078703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45959.453938078703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45959.453938078703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45959.453938078703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45959.453938078703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45959.453938078703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45959.453938078703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45959.453938078703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45959.453938078703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45959.453938078703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45959.453938078703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45959.453938078703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45959.453938078703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45959.453938078703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45959.453938078703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45959.453938078703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45959.453938078703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45959.453938078703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45959.453938078703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45959.453938078703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45959.453938078703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45959.453938078703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45959.453938078703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45959.453938078703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45959.453938078703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45959.453938078703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45959.453938078703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45959.453938078703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45959.453938078703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45959.453938078703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45959.453938078703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45959.453938078703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45959.453938078703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45959.453938078703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45959.453938078703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45959.453938078703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45959.453938078703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45959.453938078703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45959.453938078703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45959.453938078703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45959.453938078703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45959.453938078703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45959.453938078703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45959.453938078703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45959.453938078703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45959.453938078703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45959.453938078703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45959.453938078703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45959.453938078703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45959.453938078703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45959.453938078703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45959.453938078703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45959.453938078703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45959.453938078703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45959.453938078703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45959.453938078703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45959.453938078703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45959.453938078703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45959.453938078703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45959.453938078703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45959.453938078703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45959.453938078703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45959.453938078703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45959.453938078703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45959.453938078703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45959.453938078703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45959.453938078703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45959.453938078703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45959.453938078703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45959.453938078703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45959.453938078703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45959.453938078703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45959.453938078703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45959.453938078703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45959.453938078703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45959.453938078703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45959.453938078703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45959.453938078703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45959.453938078703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45959.453938078703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45959.453938078703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45959.453938078703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45959.453938078703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45959.453938078703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45959.453938078703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45959.453938078703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45959.453938078703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45959.453938078703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45959.453938078703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45959.453938078703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45959.453938078703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45959.453938078703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45959.453938078703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45959.453938078703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45959.453938078703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45959.453938078703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45959.453938078703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45959.453938078703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45959.453938078703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45959.453938078703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45959.453938078703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45959.453938078703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45959.453938078703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45959.453938078703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45959.453938078703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45959.453938078703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45959.453938078703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45959.453938078703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45959.453938078703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45959.453938078703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45959.453938078703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45959.453938078703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45959.453938078703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45959.453938078703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45959.453938078703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45959.453938078703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45959.453938078703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45959.453938078703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45959.453938078703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45959.453938078703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45959.453938078703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45959.453938078703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45959.453938078703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45959.453938078703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45959.453938078703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45959.453938078703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45959.453938078703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45959.453938078703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45959.453938078703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45959.453938078703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45959.453938078703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45959.453938078703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45959.453938078703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45959.453938078703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45959.453938078703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45959.453938078703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45959.453938078703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45959.453938078703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45959.453938078703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45959.453938078703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45959.453938078703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45959.453938078703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45959.453938078703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45959.453938078703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45959.453938078703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45959.453938078703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45959.453938078703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45959.453938078703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45959.453938078703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45959.453938078703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45959.453938078703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45959.453938078703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45959.453938078703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45959.453938078703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45959.453938078703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45959.453938078703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45959.453938078703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45959.453938078703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45959.453938078703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45959.453938078703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45959.453938078703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45959.453938078703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45959.453938078703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45959.453938078703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45959.453938078703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45959.453938078703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45959.453938078703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45959.453938078703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45959.453938078703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45959.453938078703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45959.453938078703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45959.453938078703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45959.453938078703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45959.453938078703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45959.453938078703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45959.453938078703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45959.453938078703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45959.453938078703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45959.453938078703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45959.453938078703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45959.453938078703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45959.453938078703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45959.453938078703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45959.453938078703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45959.453938078703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45959.453938078703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45959.453938078703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45959.453938078703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45959.453938078703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45959.453938078703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45959.453938078703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45959.453938078703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45959.453938078703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45959.453938078703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45959.453938078703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45959.453938078703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45959.453938078703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45959.453938078703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45959.453938078703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45959.453938078703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45959.453938078703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45959.453938078703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45959.453938078703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45959.453938078703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45959.453938078703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45959.453938078703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45959.453938078703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45959.453938078703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45959.453938078703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45959.453938078703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45959.453938078703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45959.453938078703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45959.453938078703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45959.453938078703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45959.453938078703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45959.453938078703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45959.453938078703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45959.453938078703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45959.453938078703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45959.453938078703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45959.453938078703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45959.453938078703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45959.453938078703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45959.453938078703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45959.453938078703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45959.453938078703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45959.453938078703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45959.453938078703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45959.453938078703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45959.453938078703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45959.453938078703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45959.453938078703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45959.453938078703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45959.453938078703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45959.453938078703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45959.453938078703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45959.453938078703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45959.453938078703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45959.453938078703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45959.453938078703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45959.453938078703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45959.453938078703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45959.453938078703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45959.453938078703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45959.453938078703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45959.453938078703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45959.453938078703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45959.453938078703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45959.453938078703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45959.453938078703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45959.453938078703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45959.453938078703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45959.453938078703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45959.453938078703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45959.453938078703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45959.453938078703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45959.453938078703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45959.453938078703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45959.453938078703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45959.453938078703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45959.453938078703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45959.453938078703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45959.453938078703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45959.453938078703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45959.453938078703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45959.453938078703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45959.453938078703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45959.453938078703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45959.453938078703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45959.453938078703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45959.453938078703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45959.453938078703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45959.453938078703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45959.453938078703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45959.453938078703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45959.453938078703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45959.453938078703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45959.453938078703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45959.453938078703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45959.453938078703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45959.453938078703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45959.453938078703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45959.453938078703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45959.453938078703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45959.453938078703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45959.453938078703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45959.453938078703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45959.453938078703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45959.453938078703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45959.453938078703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45959.453938078703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45959.453938078703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45959.453938078703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45959.453938078703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45959.453938078703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45959.453938078703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45959.453938078703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45959.453938078703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45959.453938078703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45959.453938078703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45959.453938078703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45959.453938078703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45959.453938078703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45959.453938078703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45959.453938078703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45959.453938078703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45959.453938078703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45959.453938078703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45959.453938078703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45959.453938078703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45959.453938078703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45959.453938078703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45959.453938078703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45959.453938078703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45959.453938078703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45959.453938078703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45959.453938078703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45959.453938078703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45959.453938078703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45959.453938078703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45959.453938078703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45959.453938078703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45959.453938078703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45959.453938078703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45959.453938078703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45959.453938078703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45959.453938078703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45959.453938078703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45959.453938078703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45959.453938078703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45959.453938078703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45959.453938078703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45959.453938078703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45959.453938078703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45959.453938078703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45959.453938078703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45959.453938078703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45959.453938078703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45959.453938078703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45959.453938078703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45959.453938078703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45959.453938078703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45959.453938078703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45959.453938078703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45959.453938078703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45959.453938078703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45959.453938078703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45959.453938078703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45959.453938078703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45959.453938078703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45959.453938078703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45959.453938078703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45959.453938078703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45959.453938078703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45959.453938078703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45959.453938078703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45959.453938078703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45959.453938078703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45959.453938078703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45959.453938078703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45959.453938078703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45959.453938078703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8"/>
  <sheetViews>
    <sheetView workbookViewId="0">
      <selection activeCell="I11" sqref="I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255.97322048610658</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94" t="s">
        <v>28974</v>
      </c>
      <c r="E3" s="98" t="s">
        <v>39021</v>
      </c>
      <c r="F3" s="123"/>
      <c r="G3" s="124">
        <f ca="1">IFERROR(NOW()-F3,"")</f>
        <v>45959.453938078703</v>
      </c>
      <c r="H3" s="123">
        <v>45959.359988425924</v>
      </c>
      <c r="I3" s="119" t="str">
        <f>IFERROR(VLOOKUP(D3,DB!A:F,6,0),"")</f>
        <v>SCECO</v>
      </c>
      <c r="J3" s="119" t="str">
        <f>IFERROR(VLOOKUP(D3,DB!A:G,7,0),"")</f>
        <v>Weak</v>
      </c>
      <c r="K3" s="125" t="s">
        <v>39117</v>
      </c>
      <c r="L3" s="121" t="str">
        <f>IFERROR(VLOOKUP(D3,DB!A:I,9,0),"")</f>
        <v>Latis</v>
      </c>
    </row>
    <row r="4" spans="1:16" ht="15" customHeight="1">
      <c r="A4" s="119" t="s">
        <v>39116</v>
      </c>
      <c r="B4" s="119" t="str">
        <f>IFERROR(VLOOKUP(D4,DB!A:K,11,0),"")</f>
        <v>R4</v>
      </c>
      <c r="C4" s="120">
        <v>3</v>
      </c>
      <c r="D4" s="94" t="s">
        <v>35038</v>
      </c>
      <c r="E4" s="98" t="s">
        <v>39021</v>
      </c>
      <c r="F4" s="123"/>
      <c r="G4" s="124">
        <f ca="1">IFERROR(NOW()-F4,"")</f>
        <v>45959.453938078703</v>
      </c>
      <c r="H4" s="123">
        <v>45959.408807870372</v>
      </c>
      <c r="I4" s="119" t="str">
        <f>IFERROR(VLOOKUP(D4,DB!A:F,6,0),"")</f>
        <v>SCECO</v>
      </c>
      <c r="J4" s="119" t="str">
        <f>IFERROR(VLOOKUP(D4,DB!A:G,7,0),"")</f>
        <v>Vandalized</v>
      </c>
      <c r="K4" s="125" t="s">
        <v>39118</v>
      </c>
      <c r="L4" s="121" t="str">
        <f>IFERROR(VLOOKUP(D4,DB!A:I,9,0),"")</f>
        <v>Latis</v>
      </c>
    </row>
    <row r="5" spans="1:16" ht="15" customHeight="1">
      <c r="A5" s="119" t="s">
        <v>39119</v>
      </c>
      <c r="B5" s="119" t="str">
        <f>IFERROR(VLOOKUP(D5,DB!A:K,11,0),"")</f>
        <v>R4</v>
      </c>
      <c r="C5" s="120">
        <v>1</v>
      </c>
      <c r="D5" s="94" t="s">
        <v>34938</v>
      </c>
      <c r="E5" s="98" t="s">
        <v>39021</v>
      </c>
      <c r="F5" s="123">
        <v>45959.423252314817</v>
      </c>
      <c r="G5" s="124">
        <f ca="1">IFERROR(NOW()-F5,"")</f>
        <v>3.0685763886140194E-2</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121" t="s">
        <v>35135</v>
      </c>
      <c r="E6" s="98" t="s">
        <v>39021</v>
      </c>
      <c r="F6" s="123">
        <v>45959.406550925924</v>
      </c>
      <c r="G6" s="124">
        <f ca="1">IFERROR(NOW()-F6,"")</f>
        <v>4.7387152779265307E-2</v>
      </c>
      <c r="H6" s="123">
        <v>45959.406550925924</v>
      </c>
      <c r="I6" s="119" t="str">
        <f>IFERROR(VLOOKUP(D6,DB!A:F,6,0),"")</f>
        <v>SCECO</v>
      </c>
      <c r="J6" s="119" t="str">
        <f>IFERROR(VLOOKUP(D6,DB!A:G,7,0),"")</f>
        <v>Dead</v>
      </c>
      <c r="K6" s="125"/>
      <c r="L6" s="121" t="str">
        <f>IFERROR(VLOOKUP(D6,DB!A:I,9,0),"")</f>
        <v>Latis</v>
      </c>
    </row>
    <row r="7" spans="1:16" ht="15" customHeight="1">
      <c r="A7" s="119"/>
      <c r="B7" s="119" t="str">
        <f>IFERROR(VLOOKUP(D7,DB!A:K,11,0),"")</f>
        <v/>
      </c>
      <c r="C7" s="120"/>
      <c r="D7" s="94"/>
      <c r="E7" s="98"/>
      <c r="F7" s="123"/>
      <c r="G7" s="124">
        <f ca="1">IFERROR(NOW()-F7,"")</f>
        <v>45959.453938078703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45959.453938078703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45959.453938078703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45959.453938078703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45959.453938078703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45959.453938078703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45959.453938078703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45959.453938078703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45959.453938078703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45959.453938078703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45959.453938078703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45959.453938078703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45959.453938078703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45959.453938078703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45959.453938078703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45959.453938078703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45959.453938078703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45959.453938078703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45959.453938078703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45959.453938078703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45959.453938078703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45959.453938078703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45959.453938078703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45959.453938078703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45959.453938078703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45959.453938078703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45959.453938078703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45959.453938078703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45959.453938078703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45959.453938078703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45959.453938078703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45959.453938078703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45959.453938078703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45959.453938078703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45959.453938078703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45959.453938078703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45959.453938078703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45959.453938078703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45959.453938078703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45959.453938078703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45959.453938078703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45959.453938078703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45959.453938078703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45959.453938078703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45959.453938078703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45959.453938078703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45959.453938078703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45959.453938078703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45959.453938078703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45959.453938078703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45959.453938078703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45959.453938078703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45959.453938078703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45959.453938078703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45959.453938078703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45959.453938078703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45959.453938078703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45959.453938078703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45959.453938078703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45959.453938078703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45959.453938078703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45959.453938078703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45959.453938078703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45959.453938078703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45959.453938078703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45959.453938078703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45959.453938078703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45959.453938078703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45959.453938078703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45959.453938078703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45959.453938078703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45959.453938078703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45959.453938078703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45959.453938078703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45959.453938078703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45959.453938078703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45959.453938078703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45959.453938078703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45959.453938078703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45959.453938078703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45959.453938078703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45959.453938078703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45959.453938078703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45959.453938078703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45959.453938078703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45959.453938078703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45959.453938078703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45959.453938078703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45959.453938078703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45959.453938078703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45959.453938078703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45959.453938078703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45959.453938078703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45959.453938078703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45959.453938078703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45959.453938078703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45959.453938078703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45959.453938078703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45959.453938078703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45959.453938078703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45959.453938078703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45959.453938078703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45959.453938078703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45959.453938078703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45959.453938078703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45959.453938078703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45959.453938078703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45959.453938078703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45959.453938078703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45959.453938078703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45959.453938078703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45959.453938078703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45959.453938078703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45959.453938078703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45959.453938078703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45959.453938078703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45959.453938078703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45959.453938078703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45959.453938078703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45959.453938078703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45959.453938078703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45959.453938078703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45959.453938078703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45959.453938078703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45959.453938078703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45959.453938078703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45959.453938078703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45959.453938078703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45959.453938078703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45959.453938078703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45959.453938078703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45959.453938078703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45959.453938078703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45959.453938078703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45959.453938078703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45959.453938078703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45959.453938078703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45959.453938078703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45959.453938078703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45959.453938078703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45959.453938078703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45959.453938078703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45959.453938078703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45959.453938078703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45959.453938078703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45959.453938078703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45959.453938078703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45959.453938078703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45959.453938078703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45959.453938078703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45959.453938078703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45959.453938078703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45959.453938078703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45959.453938078703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45959.453938078703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45959.453938078703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45959.453938078703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45959.453938078703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45959.453938078703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45959.453938078703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45959.453938078703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45959.453938078703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45959.453938078703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45959.453938078703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45959.453938078703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45959.453938078703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45959.453938078703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45959.453938078703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45959.453938078703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45959.453938078703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45959.453938078703</v>
      </c>
      <c r="H177" s="123"/>
      <c r="I177" s="119" t="str">
        <f>IFERROR(VLOOKUP(D177,DB!A:F,6,0),"")</f>
        <v/>
      </c>
      <c r="J177" s="119" t="str">
        <f>IFERROR(VLOOKUP(D177,DB!A:G,7,0),"")</f>
        <v/>
      </c>
      <c r="K177" s="125"/>
      <c r="L177" s="121" t="str">
        <f>IFERROR(VLOOKUP(D177,DB!A:I,9,0),"")</f>
        <v/>
      </c>
    </row>
    <row r="178" spans="1:12" ht="15" customHeight="1">
      <c r="A178" s="126"/>
      <c r="B178" s="126" t="str">
        <f>IFERROR(VLOOKUP(D178,DB!A:K,11,0),"")</f>
        <v/>
      </c>
      <c r="C178" s="127"/>
      <c r="D178" s="128"/>
      <c r="E178" s="129"/>
      <c r="F178" s="130"/>
      <c r="G178" s="131">
        <f ca="1">IFERROR(NOW()-F178,"")</f>
        <v>45959.453938078703</v>
      </c>
      <c r="H178" s="130"/>
      <c r="I178" s="126" t="str">
        <f>IFERROR(VLOOKUP(D178,DB!A:F,6,0),"")</f>
        <v/>
      </c>
      <c r="J178" s="126" t="str">
        <f>IFERROR(VLOOKUP(D178,DB!A:G,7,0),"")</f>
        <v/>
      </c>
      <c r="K178" s="132"/>
      <c r="L178" s="128" t="str">
        <f>IFERROR(VLOOKUP(D178,DB!A:I,9,0),"")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67.621877893514466</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39024</v>
      </c>
      <c r="F3" s="38">
        <v>45926.188877314817</v>
      </c>
      <c r="G3" s="144">
        <f t="shared" ref="G3" ca="1" si="0">IFERROR(NOW()-F3,"")</f>
        <v>33.26506076388614</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39024</v>
      </c>
      <c r="F4" s="153">
        <v>45948.661111111112</v>
      </c>
      <c r="G4" s="154">
        <f ca="1">IFERROR(NOW()-F4,"")</f>
        <v>10.792826967590372</v>
      </c>
      <c r="H4" s="153">
        <v>45948.661111111112</v>
      </c>
      <c r="I4" s="152" t="str">
        <f>IFERROR(VLOOKUP(D4,DB!A:F,6,0),"")</f>
        <v>SCECO</v>
      </c>
      <c r="J4" s="152" t="str">
        <f>IFERROR(VLOOKUP(D4,DB!A:G,7,0),"")</f>
        <v>Dead</v>
      </c>
      <c r="K4" s="152" t="s">
        <v>39127</v>
      </c>
      <c r="L4" s="152" t="str">
        <f>IFERROR(VLOOKUP(D4,DB!A:I,9,0),"")</f>
        <v>Latis</v>
      </c>
    </row>
    <row r="5" spans="1:13" ht="15">
      <c r="A5" s="152" t="s">
        <v>39128</v>
      </c>
      <c r="B5" s="152" t="str">
        <f>IFERROR(VLOOKUP(D5,DB!A:K,11,0),"")</f>
        <v>R5</v>
      </c>
      <c r="C5" s="152">
        <v>3</v>
      </c>
      <c r="D5" s="152" t="s">
        <v>38247</v>
      </c>
      <c r="E5" s="152" t="s">
        <v>39021</v>
      </c>
      <c r="F5" s="153">
        <v>45959.415034722224</v>
      </c>
      <c r="G5" s="154">
        <f ca="1">IFERROR(NOW()-F5,"")</f>
        <v>3.8903356478840578E-2</v>
      </c>
      <c r="H5" s="153">
        <v>45959.406481481485</v>
      </c>
      <c r="I5" s="152" t="str">
        <f>IFERROR(VLOOKUP(D5,DB!A:F,6,0),"")</f>
        <v>SCECO</v>
      </c>
      <c r="J5" s="152" t="str">
        <f>IFERROR(VLOOKUP(D5,DB!A:G,7,0),"")</f>
        <v>Haj Removal</v>
      </c>
      <c r="K5" s="152" t="s">
        <v>39129</v>
      </c>
      <c r="L5" s="152" t="str">
        <f>IFERROR(VLOOKUP(D5,DB!A:I,9,0),"")</f>
        <v>Latis</v>
      </c>
    </row>
    <row r="6" spans="1:13" ht="15">
      <c r="A6" s="152"/>
      <c r="B6" s="152" t="str">
        <f>IFERROR(VLOOKUP(D6,DB!A:K,11,0),"")</f>
        <v/>
      </c>
      <c r="C6" s="152"/>
      <c r="D6"/>
      <c r="E6" s="152"/>
      <c r="F6" s="153"/>
      <c r="G6" s="154">
        <f ca="1">IFERROR(NOW()-F6,"")</f>
        <v>45959.453938078703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45959.453938078703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45959.453938078703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45959.453938078703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45959.453938078703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45959.453938078703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45959.453938078703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45959.453938078703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45959.453938078703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45959.453938078703</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45959.453938078703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45959.453938078703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45959.453938078703</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45959.453938078703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45959.453938078703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45959.453938078703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45959.453938078703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45959.453938078703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45959.453938078703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45959.453938078703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45959.453938078703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45959.453938078703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45959.453938078703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45959.453938078703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45959.453938078703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45959.453938078703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45959.453938078703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45959.453938078703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45959.453938078703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45959.453938078703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45959.453938078703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45959.453938078703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45959.453938078703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45959.453938078703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45959.453938078703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45959.453938078703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45959.453938078703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45959.453938078703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45959.453938078703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45959.453938078703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45959.453938078703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45959.453938078703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45959.453938078703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45959.453938078703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45959.453938078703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45959.453938078703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45959.453938078703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45959.453938078703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45959.453938078703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45959.453938078703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45959.453938078703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45959.453938078703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45959.453938078703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45959.453938078703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45959.453938078703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45959.453938078703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45959.453938078703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45959.453938078703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45959.453938078703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45959.453938078703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45959.453938078703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45959.453938078703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45959.453938078703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45959.453938078703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45959.453938078703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45959.453938078703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45959.453938078703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45959.453938078703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45959.453938078703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45959.453938078703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45959.453938078703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45959.453938078703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45959.453938078703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45959.453938078703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45959.453938078703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45959.453938078703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45959.453938078703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45959.453938078703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45959.453938078703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45959.453938078703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45959.453938078703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45959.453938078703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45959.453938078703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45959.453938078703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45959.453938078703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45959.453938078703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45959.453938078703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45959.453938078703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45959.453938078703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45959.453938078703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45959.453938078703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45959.453938078703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45959.453938078703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45959.453938078703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45959.453938078703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45959.453938078703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45959.453938078703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45959.453938078703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45959.453938078703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45959.453938078703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45959.453938078703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45959.453938078703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45959.453938078703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45959.453938078703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45959.453938078703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45959.453938078703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45959.453938078703</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45959.453938078703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45959.453938078703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45959.453938078703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45959.453938078703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45959.453938078703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45959.453938078703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45959.453938078703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45959.453938078703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45959.453938078703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45959.453938078703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45959.453938078703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45959.453938078703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45959.453938078703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45959.453938078703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45959.453938078703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45959.453938078703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45959.453938078703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45959.453938078703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45959.453938078703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45959.453938078703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45959.453938078703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45959.453938078703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45959.453938078703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45959.453938078703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45959.453938078703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45959.453938078703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45959.453938078703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45959.453938078703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45959.453938078703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45959.453938078703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45959.453938078703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45959.453938078703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45959.453938078703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45959.453938078703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45959.453938078703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45959.453938078703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45959.453938078703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45959.453938078703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45959.453938078703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45959.453938078703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45959.453938078703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45959.453938078703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45959.453938078703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45959.453938078703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45959.453938078703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45959.453938078703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45959.453938078703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45959.453938078703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45959.453938078703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45959.453938078703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45959.453938078703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45959.453938078703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45959.453938078703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45959.453938078703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45959.453938078703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45959.453938078703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45959.453938078703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45959.453938078703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45959.453938078703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45959.453938078703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45959.453938078703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45959.453938078703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45959.453938078703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45959.453938078703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45959.453938078703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45959.453938078703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45959.453938078703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45959.453938078703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45959.453938078703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45959.453938078703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45959.453938078703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45959.453938078703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45959.453938078703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45959.453938078703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45959.453938078703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45959.453938078703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45959.453938078703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45959.453938078703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45959.453938078703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45959.453938078703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45959.453938078703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45959.453938078703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45959.453938078703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45959.453938078703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45959.453938078703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45959.453938078703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45959.453938078703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45959.453938078703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45959.453938078703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45959.453938078703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45959.453938078703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45959.453938078703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45959.453938078703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45959.453938078703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45959.453938078703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45959.453938078703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45959.453938078703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45959.453938078703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45959.453938078703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45959.453938078703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45959.453938078703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45959.453938078703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45959.453938078703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45959.453938078703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45959.453938078703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45959.453938078703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45959.453938078703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45959.453938078703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45959.453938078703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45959.453938078703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45959.453938078703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45959.453938078703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45959.453938078703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45959.453938078703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45959.453938078703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45959.453938078703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45959.453938078703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45959.453938078703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45959.453938078703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45959.453938078703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45959.453938078703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45959.453938078703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45959.453938078703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45959.453938078703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45959.453938078703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45959.453938078703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45959.453938078703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45959.453938078703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45959.453938078703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45959.453938078703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45959.453938078703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45959.453938078703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45959.453938078703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45959.453938078703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45959.453938078703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45959.453938078703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45959.453938078703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45959.453938078703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45959.453938078703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45959.453938078703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45959.453938078703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45959.453938078703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45959.453938078703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45959.453938078703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45959.453938078703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45959.453938078703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45959.453938078703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45959.453938078703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45959.453938078703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45959.453938078703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45959.453938078703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45959.453938078703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45959.453938078703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45959.453938078703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45959.453938078703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45959.453938078703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45959.453938078703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45959.453938078703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45959.453938078703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45959.453938078703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45959.453938078703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45959.453938078703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45959.453938078703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45959.453938078703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45959.453938078703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45959.453938078703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45959.453938078703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45959.453938078703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45959.453938078703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45959.453938078703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45959.453938078703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45959.453938078703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45959.453938078703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45959.453938078703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45959.453938078703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45959.453938078703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45959.453938078703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45959.453938078703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45959.453938078703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45959.453938078703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45959.453938078703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45959.453938078703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45959.453938078703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45959.453938078703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45959.453938078703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45959.453938078703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45959.453938078703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45959.453938078703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45959.453938078703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45959.453938078703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45959.453938078703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45959.453938078703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45959.453938078703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45959.453938078703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45959.453938078703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45959.453938078703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45959.453938078703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45959.453938078703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45959.453938078703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45959.453938078703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45959.453938078703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45959.453938078703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45959.453938078703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45959.453938078703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45959.453938078703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45959.453938078703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45959.453938078703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45959.453938078703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45959.453938078703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45959.453938078703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45959.453938078703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45959.453938078703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45959.453938078703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45959.453938078703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45959.453938078703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45959.453938078703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45959.453938078703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45959.453938078703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45959.453938078703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45959.453938078703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45959.453938078703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45959.453938078703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45959.453938078703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45959.453938078703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45959.453938078703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45959.453938078703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45959.453938078703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45959.453938078703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45959.453938078703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45959.453938078703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45959.453938078703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45959.453938078703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45959.453938078703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45959.453938078703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45959.453938078703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45959.453938078703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45959.453938078703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45959.453938078703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45959.453938078703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45959.453938078703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45959.453938078703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45959.453938078703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45959.453938078703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45959.453938078703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45959.453938078703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45959.453938078703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45959.453938078703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45959.453938078703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45959.453938078703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45959.453938078703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45959.453938078703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45959.453938078703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45959.453938078703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45959.453938078703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45959.453938078703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45959.453938078703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45959.453938078703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45959.453938078703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45959.453938078703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45959.453938078703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45959.453938078703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45959.453938078703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45959.453938078703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45959.453938078703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45959.453938078703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45959.453938078703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45959.453938078703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45959.453938078703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45959.453938078703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45959.453938078703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45959.453938078703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45959.453938078703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45959.453938078703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45959.453938078703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45959.453938078703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45959.453938078703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45959.453938078703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45959.453938078703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45959.453938078703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45959.453938078703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45959.453938078703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45959.453938078703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45959.453938078703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45959.453938078703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45959.453938078703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45959.453938078703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45959.453938078703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45959.453938078703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45959.453938078703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45959.453938078703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45959.453938078703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45959.453938078703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45959.453938078703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45959.453938078703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45959.453938078703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45959.453938078703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45959.453938078703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45959.453938078703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45959.453938078703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45959.453938078703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45959.453938078703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45959.453938078703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45959.453938078703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45959.453938078703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45959.453938078703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45959.453938078703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45959.453938078703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45959.453938078703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45959.453938078703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45959.453938078703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45959.453938078703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45959.453938078703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45959.453938078703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45959.453938078703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45959.453938078703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45959.453938078703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45959.453938078703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45959.453938078703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45959.453938078703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45959.453938078703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45959.453938078703</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K5" sqref="K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39130</v>
      </c>
      <c r="B2" s="103" t="str">
        <f>IFERROR(VLOOKUP(D2,DB!A:K,11,0),"")</f>
        <v>R6</v>
      </c>
      <c r="C2" s="105">
        <v>1</v>
      </c>
      <c r="D2" s="103" t="s">
        <v>37470</v>
      </c>
      <c r="E2" s="106"/>
      <c r="F2" s="107"/>
      <c r="G2" s="77">
        <f ca="1">IFERROR(NOW()-F2,"-")</f>
        <v>45959.453938078703</v>
      </c>
      <c r="H2" s="107">
        <v>45959.404108796298</v>
      </c>
      <c r="I2" s="103" t="str">
        <f>IFERROR(VLOOKUP(D2,DB!A:F,6,0),"")</f>
        <v>Generator-SG</v>
      </c>
      <c r="J2" s="102" t="str">
        <f>IFERROR(VLOOKUP(D2,DB!A:G,7,0),"")</f>
        <v>Vandalized</v>
      </c>
      <c r="K2" s="108" t="s">
        <v>39131</v>
      </c>
      <c r="L2" s="109" t="str">
        <f>IFERROR(VLOOKUP(D2,DB!A:I,9,0),"")</f>
        <v>Latis</v>
      </c>
    </row>
    <row r="3" spans="1:16383" ht="31.5" customHeight="1">
      <c r="A3" s="104"/>
      <c r="B3" s="103" t="str">
        <f>IFERROR(VLOOKUP(D3,DB!A:K,11,0),"")</f>
        <v/>
      </c>
      <c r="C3" s="105"/>
      <c r="D3" s="103"/>
      <c r="E3" s="106"/>
      <c r="F3" s="107"/>
      <c r="G3" s="77">
        <f ca="1">IFERROR(NOW()-F3,"-")</f>
        <v>45959.453938078703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45959.453938078703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45959.453938078703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45959.453938078703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45959.453938078703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45959.453938078703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45959.453938078703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45959.453938078703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45959.453938078703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45959.453938078703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45959.453938078703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45959.453938078703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45959.453938078703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45959.453938078703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45959.453938078703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45959.453938078703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45959.453938078703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45959.453938078703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45959.453938078703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45959.453938078703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45959.453938078703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45959.453938078703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45959.453938078703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45959.453938078703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45959.453938078703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45959.453938078703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45959.453938078703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45959.453938078703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45959.453938078703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45959.453938078703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45959.453938078703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45959.453938078703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45959.453938078703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45959.453938078703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45959.453938078703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45959.453938078703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45959.453938078703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45959.453938078703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45959.453938078703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45959.453938078703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45959.453938078703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45959.453938078703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45959.453938078703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45959.453938078703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45959.453938078703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45959.453938078703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45959.453938078703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45959.453938078703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45959.453938078703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45959.453938078703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45959.453938078703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45959.453938078703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45959.453938078703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45959.453938078703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45959.453938078703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45959.453938078703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45959.453938078703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45959.453938078703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45959.453938078703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45959.453938078703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45959.453938078703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45959.453938078703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45959.453938078703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45959.453938078703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45959.453938078703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45959.453938078703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45959.453938078703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45959.453938078703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45959.453938078703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45959.453938078703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45959.453938078703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45959.453938078703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45959.453938078703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45959.453938078703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45959.453938078703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45959.453938078703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45959.453938078703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45959.453938078703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45959.453938078703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45959.453938078703</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2025-10-29T07:53:46Z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